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ocuments\ONS CPI\course\website\"/>
    </mc:Choice>
  </mc:AlternateContent>
  <bookViews>
    <workbookView xWindow="0" yWindow="0" windowWidth="20730" windowHeight="11760" firstSheet="1" activeTab="2"/>
  </bookViews>
  <sheets>
    <sheet name="elementary indices" sheetId="8" r:id="rId1"/>
    <sheet name="region 3 relatives by shop" sheetId="7" r:id="rId2"/>
    <sheet name="Sheet1 (valid)" sheetId="6" r:id="rId3"/>
    <sheet name="Sheet1" sheetId="1" r:id="rId4"/>
    <sheet name="Price relatives region 3" sheetId="3" r:id="rId5"/>
    <sheet name="Price levels region 3" sheetId="4" r:id="rId6"/>
    <sheet name="Price level distribution Dec" sheetId="5" r:id="rId7"/>
    <sheet name="Sheet2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2" i="6" l="1"/>
  <c r="AR32" i="6"/>
  <c r="AQ32" i="6"/>
  <c r="AM32" i="6"/>
  <c r="Q124" i="6"/>
  <c r="AL32" i="6"/>
  <c r="AC123" i="6"/>
  <c r="AG123" i="6" s="1"/>
  <c r="AC120" i="6"/>
  <c r="AG120" i="6" s="1"/>
  <c r="AC111" i="6"/>
  <c r="AG111" i="6" s="1"/>
  <c r="AC105" i="6"/>
  <c r="AG105" i="6" s="1"/>
  <c r="AC98" i="6"/>
  <c r="AG98" i="6" s="1"/>
  <c r="AC84" i="6"/>
  <c r="AG84" i="6" s="1"/>
  <c r="AC72" i="6"/>
  <c r="AG72" i="6" s="1"/>
  <c r="AC63" i="6"/>
  <c r="AG63" i="6" s="1"/>
  <c r="AC55" i="6"/>
  <c r="AG55" i="6" s="1"/>
  <c r="AC45" i="6"/>
  <c r="AG45" i="6" s="1"/>
  <c r="AC34" i="6"/>
  <c r="AG34" i="6" s="1"/>
  <c r="AC19" i="6"/>
  <c r="AG19" i="6" s="1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5" i="6"/>
  <c r="I15" i="2"/>
  <c r="I16" i="2"/>
  <c r="K25" i="2"/>
  <c r="K21" i="2"/>
  <c r="J30" i="2"/>
  <c r="K28" i="2" s="1"/>
  <c r="K3" i="6"/>
  <c r="K3" i="1"/>
  <c r="K17" i="2" l="1"/>
  <c r="K29" i="2"/>
  <c r="AD34" i="6"/>
  <c r="AE34" i="6" s="1"/>
  <c r="AD63" i="6"/>
  <c r="AE63" i="6" s="1"/>
  <c r="AD72" i="6"/>
  <c r="AE72" i="6" s="1"/>
  <c r="AD84" i="6"/>
  <c r="AE84" i="6" s="1"/>
  <c r="AD98" i="6"/>
  <c r="AE98" i="6" s="1"/>
  <c r="AD123" i="6"/>
  <c r="AE123" i="6" s="1"/>
  <c r="AD120" i="6"/>
  <c r="AE120" i="6" s="1"/>
  <c r="AD19" i="6"/>
  <c r="AE19" i="6" s="1"/>
  <c r="AD55" i="6"/>
  <c r="AE55" i="6" s="1"/>
  <c r="AD111" i="6"/>
  <c r="AE111" i="6" s="1"/>
  <c r="AD45" i="6"/>
  <c r="AE45" i="6" s="1"/>
  <c r="AD105" i="6"/>
  <c r="AE105" i="6" s="1"/>
  <c r="K18" i="2"/>
  <c r="K22" i="2"/>
  <c r="K26" i="2"/>
  <c r="K15" i="2"/>
  <c r="K19" i="2"/>
  <c r="K23" i="2"/>
  <c r="K27" i="2"/>
  <c r="K16" i="2"/>
  <c r="K20" i="2"/>
  <c r="K24" i="2"/>
  <c r="L21" i="2" l="1"/>
  <c r="U42" i="2"/>
  <c r="T38" i="2" s="1"/>
  <c r="I27" i="2"/>
  <c r="I26" i="2"/>
  <c r="I28" i="2"/>
  <c r="I29" i="2"/>
  <c r="I25" i="2"/>
  <c r="I17" i="2"/>
  <c r="I24" i="2"/>
  <c r="I19" i="2"/>
  <c r="I23" i="2"/>
  <c r="I22" i="2"/>
  <c r="I20" i="2"/>
  <c r="I21" i="2"/>
  <c r="I18" i="2"/>
  <c r="G11" i="2"/>
  <c r="G10" i="2"/>
  <c r="G8" i="2"/>
  <c r="G9" i="2" s="1"/>
  <c r="G7" i="2"/>
  <c r="G6" i="2"/>
  <c r="G5" i="2"/>
  <c r="G4" i="2"/>
  <c r="G3" i="2"/>
  <c r="G12" i="2" s="1"/>
  <c r="Q143" i="1"/>
  <c r="T25" i="2" l="1"/>
  <c r="T41" i="2"/>
  <c r="T29" i="2"/>
  <c r="T31" i="2"/>
  <c r="T33" i="2"/>
  <c r="T35" i="2"/>
  <c r="T21" i="2"/>
  <c r="T37" i="2"/>
  <c r="T23" i="2"/>
  <c r="T39" i="2"/>
  <c r="T27" i="2"/>
  <c r="T24" i="2"/>
  <c r="T28" i="2"/>
  <c r="T32" i="2"/>
  <c r="T36" i="2"/>
  <c r="T40" i="2"/>
  <c r="S21" i="2"/>
  <c r="T22" i="2"/>
  <c r="V43" i="2" s="1"/>
  <c r="T26" i="2"/>
  <c r="T30" i="2"/>
  <c r="T34" i="2"/>
  <c r="S22" i="2" l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T42" i="2"/>
</calcChain>
</file>

<file path=xl/comments1.xml><?xml version="1.0" encoding="utf-8"?>
<comments xmlns="http://schemas.openxmlformats.org/spreadsheetml/2006/main">
  <authors>
    <author>insrv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to be used fro CPI, needs to be 3 or 4. All others discarded.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individual shop (e.g. Tesco). Appears more than once if same shop present at different locations (location not published due ot confidentiality).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issue with quote: original becomes final after review (usually the same).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How the item is startified: 1 means by region only.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Multiple =1
Non-Multi = 2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Greater than 1 if a shop is more important. Multiplies importance.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2 amd 4 mean OK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since stratum type is 1 (region only), this is the same as region.</t>
        </r>
      </text>
    </comment>
  </commentList>
</comments>
</file>

<file path=xl/comments2.xml><?xml version="1.0" encoding="utf-8"?>
<comments xmlns="http://schemas.openxmlformats.org/spreadsheetml/2006/main">
  <authors>
    <author>insrv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to be used fro CPI, needs to be 3 or 4. All others discarded.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individual shop (e.g. Tesco). Appears more than once if same shop present at different locations (location not published due ot confidentiality).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issue with quote: original becomes final after review (usually the same).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How the item is startified: 1 means by region only.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Multiple =1
Non-Multi = 2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Greater than 1 if a shop is more important. Multiplies importance.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2 amd 4 mean OK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insrv:</t>
        </r>
        <r>
          <rPr>
            <sz val="9"/>
            <color indexed="81"/>
            <rFont val="Tahoma"/>
            <family val="2"/>
          </rPr>
          <t xml:space="preserve">
since stratum type is 1 (region only), this is the same as region.</t>
        </r>
      </text>
    </comment>
  </commentList>
</comments>
</file>

<file path=xl/sharedStrings.xml><?xml version="1.0" encoding="utf-8"?>
<sst xmlns="http://schemas.openxmlformats.org/spreadsheetml/2006/main" count="420" uniqueCount="56">
  <si>
    <t>QUOTE_DATE</t>
  </si>
  <si>
    <t>ITEM_ID</t>
  </si>
  <si>
    <t>ITEM_DESC</t>
  </si>
  <si>
    <t>VALIDITY</t>
  </si>
  <si>
    <t>SHOP_CODE</t>
  </si>
  <si>
    <t>PRICE</t>
  </si>
  <si>
    <t>INDICATOR_BOX</t>
  </si>
  <si>
    <t>ORIG_INDICATOR_BOX</t>
  </si>
  <si>
    <t>PRICE_RELATIVE</t>
  </si>
  <si>
    <t>LOG_PRICE_RELATIVE</t>
  </si>
  <si>
    <t>STRATUM_WEIGHT</t>
  </si>
  <si>
    <t>STRATUM_TYPE</t>
  </si>
  <si>
    <t>START_DATE</t>
  </si>
  <si>
    <t>END_DATE</t>
  </si>
  <si>
    <t>REGION</t>
  </si>
  <si>
    <t>SHOP_TYPE</t>
  </si>
  <si>
    <t>SHOP_WEIGHT</t>
  </si>
  <si>
    <t>BASE_PRICE</t>
  </si>
  <si>
    <t>BASE_VALIDITY</t>
  </si>
  <si>
    <t>STRATUM_CELL</t>
  </si>
  <si>
    <t>LARGE LOAF-WHITE-UNSLICED-800G</t>
  </si>
  <si>
    <t>T</t>
  </si>
  <si>
    <t>S</t>
  </si>
  <si>
    <t>C</t>
  </si>
  <si>
    <t>M</t>
  </si>
  <si>
    <t>R</t>
  </si>
  <si>
    <t>Price relatives</t>
  </si>
  <si>
    <t xml:space="preserve">sellers and prices </t>
  </si>
  <si>
    <t>region 3</t>
  </si>
  <si>
    <t>Dec</t>
  </si>
  <si>
    <t>Mean</t>
  </si>
  <si>
    <t>CUM</t>
  </si>
  <si>
    <t>Median</t>
  </si>
  <si>
    <t>UK Index</t>
  </si>
  <si>
    <t>shop weight</t>
  </si>
  <si>
    <t xml:space="preserve"> London</t>
  </si>
  <si>
    <t>SE</t>
  </si>
  <si>
    <t>SW</t>
  </si>
  <si>
    <t>East Anglia</t>
  </si>
  <si>
    <t>East Midlands</t>
  </si>
  <si>
    <t>York’s &amp; Humber</t>
  </si>
  <si>
    <t>NW</t>
  </si>
  <si>
    <t xml:space="preserve"> North</t>
  </si>
  <si>
    <t>Wales</t>
  </si>
  <si>
    <t>Scotland</t>
  </si>
  <si>
    <t xml:space="preserve">Nothern Ireland </t>
  </si>
  <si>
    <t>West Midlands</t>
  </si>
  <si>
    <t>elementary index</t>
  </si>
  <si>
    <t>region</t>
  </si>
  <si>
    <t>stratum weights</t>
  </si>
  <si>
    <t>region code</t>
  </si>
  <si>
    <t>UK</t>
  </si>
  <si>
    <t>item index</t>
  </si>
  <si>
    <t>Jevons</t>
  </si>
  <si>
    <t>Carli</t>
  </si>
  <si>
    <t>sum shop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</si>
</sst>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/>
    <xf numFmtId="0" fontId="1" fillId="0" borderId="0" xfId="0" applyFont="1"/>
    <xf numFmtId="10" fontId="0" fillId="0" borderId="0" xfId="0" applyNumberFormat="1"/>
    <xf numFmtId="164" fontId="1" fillId="0" borderId="0" xfId="0" applyNumberFormat="1" applyFont="1"/>
    <xf numFmtId="0" fontId="0" fillId="2" borderId="0" xfId="0" applyFill="1"/>
    <xf numFmtId="0" fontId="1" fillId="2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5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elementary indices by region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elementary indices</c:v>
          </c:tx>
          <c:invertIfNegative val="0"/>
          <c:cat>
            <c:strRef>
              <c:f>'Sheet1 (valid)'!$AK$20:$AK$31</c:f>
              <c:strCache>
                <c:ptCount val="12"/>
                <c:pt idx="0">
                  <c:v> London</c:v>
                </c:pt>
                <c:pt idx="1">
                  <c:v>SE</c:v>
                </c:pt>
                <c:pt idx="2">
                  <c:v>SW</c:v>
                </c:pt>
                <c:pt idx="3">
                  <c:v>East Anglia</c:v>
                </c:pt>
                <c:pt idx="4">
                  <c:v>East Midlands</c:v>
                </c:pt>
                <c:pt idx="5">
                  <c:v>West Midlands</c:v>
                </c:pt>
                <c:pt idx="6">
                  <c:v>York’s &amp; Humber</c:v>
                </c:pt>
                <c:pt idx="7">
                  <c:v>NW</c:v>
                </c:pt>
                <c:pt idx="8">
                  <c:v> North</c:v>
                </c:pt>
                <c:pt idx="9">
                  <c:v>Wales</c:v>
                </c:pt>
                <c:pt idx="10">
                  <c:v>Scotland</c:v>
                </c:pt>
                <c:pt idx="11">
                  <c:v>Nothern Ireland </c:v>
                </c:pt>
              </c:strCache>
            </c:strRef>
          </c:cat>
          <c:val>
            <c:numRef>
              <c:f>'Sheet1 (valid)'!$AM$20:$AM$31</c:f>
              <c:numCache>
                <c:formatCode>0.0000</c:formatCode>
                <c:ptCount val="12"/>
                <c:pt idx="0">
                  <c:v>1.044733579183182</c:v>
                </c:pt>
                <c:pt idx="1">
                  <c:v>0.96579855665421388</c:v>
                </c:pt>
                <c:pt idx="2">
                  <c:v>0.98659071631773265</c:v>
                </c:pt>
                <c:pt idx="3">
                  <c:v>1.0620296252877199</c:v>
                </c:pt>
                <c:pt idx="4">
                  <c:v>0.99911150605581023</c:v>
                </c:pt>
                <c:pt idx="5">
                  <c:v>0.98933005927434003</c:v>
                </c:pt>
                <c:pt idx="6">
                  <c:v>1.0054816361541907</c:v>
                </c:pt>
                <c:pt idx="7">
                  <c:v>1.0140388078424278</c:v>
                </c:pt>
                <c:pt idx="8">
                  <c:v>1.0682267171659934</c:v>
                </c:pt>
                <c:pt idx="9">
                  <c:v>0.94475151483150877</c:v>
                </c:pt>
                <c:pt idx="10">
                  <c:v>1.0238248371815741</c:v>
                </c:pt>
                <c:pt idx="11">
                  <c:v>1.0026702253848241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28616"/>
        <c:axId val="197329792"/>
      </c:barChart>
      <c:catAx>
        <c:axId val="19732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329792"/>
        <c:crosses val="autoZero"/>
        <c:auto val="1"/>
        <c:lblAlgn val="ctr"/>
        <c:lblOffset val="100"/>
        <c:noMultiLvlLbl val="0"/>
      </c:catAx>
      <c:valAx>
        <c:axId val="19732979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9732861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</a:t>
            </a:r>
            <a:r>
              <a:rPr lang="en-GB" baseline="0"/>
              <a:t> relatives by shop in S.E.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'Sheet1 (valid)'!$K$5:$K$123</c:f>
              <c:numCache>
                <c:formatCode>General</c:formatCode>
                <c:ptCount val="119"/>
                <c:pt idx="0">
                  <c:v>12</c:v>
                </c:pt>
                <c:pt idx="1">
                  <c:v>40</c:v>
                </c:pt>
                <c:pt idx="2">
                  <c:v>45</c:v>
                </c:pt>
                <c:pt idx="3">
                  <c:v>70</c:v>
                </c:pt>
                <c:pt idx="4">
                  <c:v>73</c:v>
                </c:pt>
                <c:pt idx="5">
                  <c:v>82</c:v>
                </c:pt>
                <c:pt idx="6">
                  <c:v>82</c:v>
                </c:pt>
                <c:pt idx="7">
                  <c:v>108</c:v>
                </c:pt>
                <c:pt idx="8">
                  <c:v>109</c:v>
                </c:pt>
                <c:pt idx="9">
                  <c:v>801</c:v>
                </c:pt>
                <c:pt idx="10">
                  <c:v>802</c:v>
                </c:pt>
                <c:pt idx="11">
                  <c:v>803</c:v>
                </c:pt>
                <c:pt idx="12">
                  <c:v>807</c:v>
                </c:pt>
                <c:pt idx="13">
                  <c:v>808</c:v>
                </c:pt>
                <c:pt idx="14">
                  <c:v>941</c:v>
                </c:pt>
                <c:pt idx="15">
                  <c:v>40</c:v>
                </c:pt>
                <c:pt idx="16">
                  <c:v>45</c:v>
                </c:pt>
                <c:pt idx="17">
                  <c:v>59</c:v>
                </c:pt>
                <c:pt idx="18">
                  <c:v>62</c:v>
                </c:pt>
                <c:pt idx="19">
                  <c:v>71</c:v>
                </c:pt>
                <c:pt idx="20">
                  <c:v>73</c:v>
                </c:pt>
                <c:pt idx="21">
                  <c:v>77</c:v>
                </c:pt>
                <c:pt idx="22">
                  <c:v>94</c:v>
                </c:pt>
                <c:pt idx="23">
                  <c:v>801</c:v>
                </c:pt>
                <c:pt idx="24">
                  <c:v>802</c:v>
                </c:pt>
                <c:pt idx="25">
                  <c:v>803</c:v>
                </c:pt>
                <c:pt idx="26">
                  <c:v>807</c:v>
                </c:pt>
                <c:pt idx="27">
                  <c:v>808</c:v>
                </c:pt>
                <c:pt idx="28">
                  <c:v>814</c:v>
                </c:pt>
                <c:pt idx="29">
                  <c:v>941</c:v>
                </c:pt>
                <c:pt idx="30">
                  <c:v>15</c:v>
                </c:pt>
                <c:pt idx="31">
                  <c:v>80</c:v>
                </c:pt>
                <c:pt idx="32">
                  <c:v>91</c:v>
                </c:pt>
                <c:pt idx="33">
                  <c:v>94</c:v>
                </c:pt>
                <c:pt idx="34">
                  <c:v>801</c:v>
                </c:pt>
                <c:pt idx="35">
                  <c:v>802</c:v>
                </c:pt>
                <c:pt idx="36">
                  <c:v>803</c:v>
                </c:pt>
                <c:pt idx="37">
                  <c:v>807</c:v>
                </c:pt>
                <c:pt idx="38">
                  <c:v>808</c:v>
                </c:pt>
                <c:pt idx="39">
                  <c:v>814</c:v>
                </c:pt>
                <c:pt idx="40">
                  <c:v>941</c:v>
                </c:pt>
                <c:pt idx="41">
                  <c:v>36</c:v>
                </c:pt>
                <c:pt idx="42">
                  <c:v>72</c:v>
                </c:pt>
                <c:pt idx="43">
                  <c:v>99</c:v>
                </c:pt>
                <c:pt idx="44">
                  <c:v>801</c:v>
                </c:pt>
                <c:pt idx="45">
                  <c:v>802</c:v>
                </c:pt>
                <c:pt idx="46">
                  <c:v>803</c:v>
                </c:pt>
                <c:pt idx="47">
                  <c:v>807</c:v>
                </c:pt>
                <c:pt idx="48">
                  <c:v>808</c:v>
                </c:pt>
                <c:pt idx="49">
                  <c:v>814</c:v>
                </c:pt>
                <c:pt idx="50">
                  <c:v>941</c:v>
                </c:pt>
                <c:pt idx="51">
                  <c:v>44</c:v>
                </c:pt>
                <c:pt idx="52">
                  <c:v>92</c:v>
                </c:pt>
                <c:pt idx="53">
                  <c:v>801</c:v>
                </c:pt>
                <c:pt idx="54">
                  <c:v>802</c:v>
                </c:pt>
                <c:pt idx="55">
                  <c:v>803</c:v>
                </c:pt>
                <c:pt idx="56">
                  <c:v>807</c:v>
                </c:pt>
                <c:pt idx="57">
                  <c:v>808</c:v>
                </c:pt>
                <c:pt idx="58">
                  <c:v>941</c:v>
                </c:pt>
                <c:pt idx="59">
                  <c:v>54</c:v>
                </c:pt>
                <c:pt idx="60">
                  <c:v>101</c:v>
                </c:pt>
                <c:pt idx="61">
                  <c:v>801</c:v>
                </c:pt>
                <c:pt idx="62">
                  <c:v>802</c:v>
                </c:pt>
                <c:pt idx="63">
                  <c:v>803</c:v>
                </c:pt>
                <c:pt idx="64">
                  <c:v>807</c:v>
                </c:pt>
                <c:pt idx="65">
                  <c:v>808</c:v>
                </c:pt>
                <c:pt idx="66">
                  <c:v>814</c:v>
                </c:pt>
                <c:pt idx="67">
                  <c:v>941</c:v>
                </c:pt>
                <c:pt idx="68">
                  <c:v>2</c:v>
                </c:pt>
                <c:pt idx="69">
                  <c:v>33</c:v>
                </c:pt>
                <c:pt idx="70">
                  <c:v>47</c:v>
                </c:pt>
                <c:pt idx="71">
                  <c:v>67</c:v>
                </c:pt>
                <c:pt idx="72">
                  <c:v>77</c:v>
                </c:pt>
                <c:pt idx="73">
                  <c:v>801</c:v>
                </c:pt>
                <c:pt idx="74">
                  <c:v>802</c:v>
                </c:pt>
                <c:pt idx="75">
                  <c:v>803</c:v>
                </c:pt>
                <c:pt idx="76">
                  <c:v>807</c:v>
                </c:pt>
                <c:pt idx="77">
                  <c:v>808</c:v>
                </c:pt>
                <c:pt idx="78">
                  <c:v>814</c:v>
                </c:pt>
                <c:pt idx="79">
                  <c:v>941</c:v>
                </c:pt>
                <c:pt idx="80">
                  <c:v>2</c:v>
                </c:pt>
                <c:pt idx="81">
                  <c:v>2</c:v>
                </c:pt>
                <c:pt idx="82">
                  <c:v>16</c:v>
                </c:pt>
                <c:pt idx="83">
                  <c:v>27</c:v>
                </c:pt>
                <c:pt idx="84">
                  <c:v>36</c:v>
                </c:pt>
                <c:pt idx="85">
                  <c:v>42</c:v>
                </c:pt>
                <c:pt idx="86">
                  <c:v>89</c:v>
                </c:pt>
                <c:pt idx="87">
                  <c:v>801</c:v>
                </c:pt>
                <c:pt idx="88">
                  <c:v>802</c:v>
                </c:pt>
                <c:pt idx="89">
                  <c:v>803</c:v>
                </c:pt>
                <c:pt idx="90">
                  <c:v>807</c:v>
                </c:pt>
                <c:pt idx="91">
                  <c:v>808</c:v>
                </c:pt>
                <c:pt idx="92">
                  <c:v>814</c:v>
                </c:pt>
                <c:pt idx="93">
                  <c:v>941</c:v>
                </c:pt>
                <c:pt idx="94">
                  <c:v>801</c:v>
                </c:pt>
                <c:pt idx="95">
                  <c:v>802</c:v>
                </c:pt>
                <c:pt idx="96">
                  <c:v>803</c:v>
                </c:pt>
                <c:pt idx="97">
                  <c:v>807</c:v>
                </c:pt>
                <c:pt idx="98">
                  <c:v>808</c:v>
                </c:pt>
                <c:pt idx="99">
                  <c:v>814</c:v>
                </c:pt>
                <c:pt idx="100">
                  <c:v>941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807</c:v>
                </c:pt>
                <c:pt idx="105">
                  <c:v>814</c:v>
                </c:pt>
                <c:pt idx="106">
                  <c:v>941</c:v>
                </c:pt>
                <c:pt idx="107">
                  <c:v>20</c:v>
                </c:pt>
                <c:pt idx="108">
                  <c:v>68</c:v>
                </c:pt>
                <c:pt idx="109">
                  <c:v>80</c:v>
                </c:pt>
                <c:pt idx="110">
                  <c:v>801</c:v>
                </c:pt>
                <c:pt idx="111">
                  <c:v>803</c:v>
                </c:pt>
                <c:pt idx="112">
                  <c:v>807</c:v>
                </c:pt>
                <c:pt idx="113">
                  <c:v>808</c:v>
                </c:pt>
                <c:pt idx="114">
                  <c:v>814</c:v>
                </c:pt>
                <c:pt idx="115">
                  <c:v>941</c:v>
                </c:pt>
                <c:pt idx="116">
                  <c:v>801</c:v>
                </c:pt>
                <c:pt idx="117">
                  <c:v>807</c:v>
                </c:pt>
                <c:pt idx="118">
                  <c:v>808</c:v>
                </c:pt>
              </c:numCache>
            </c:numRef>
          </c:cat>
          <c:val>
            <c:numRef>
              <c:f>'Sheet1 (valid)'!$O$5:$O$123</c:f>
              <c:numCache>
                <c:formatCode>General</c:formatCode>
                <c:ptCount val="119"/>
                <c:pt idx="0">
                  <c:v>1</c:v>
                </c:pt>
                <c:pt idx="1">
                  <c:v>1</c:v>
                </c:pt>
                <c:pt idx="2">
                  <c:v>1.002</c:v>
                </c:pt>
                <c:pt idx="3">
                  <c:v>1</c:v>
                </c:pt>
                <c:pt idx="4">
                  <c:v>1.2030000000000001</c:v>
                </c:pt>
                <c:pt idx="5">
                  <c:v>1</c:v>
                </c:pt>
                <c:pt idx="6">
                  <c:v>1.0149999999999999</c:v>
                </c:pt>
                <c:pt idx="7">
                  <c:v>1.278</c:v>
                </c:pt>
                <c:pt idx="8">
                  <c:v>1.0389999999999999</c:v>
                </c:pt>
                <c:pt idx="9">
                  <c:v>0.91700000000000004</c:v>
                </c:pt>
                <c:pt idx="10">
                  <c:v>0.78400000000000003</c:v>
                </c:pt>
                <c:pt idx="11">
                  <c:v>1.4670000000000001</c:v>
                </c:pt>
                <c:pt idx="12">
                  <c:v>1</c:v>
                </c:pt>
                <c:pt idx="13">
                  <c:v>1.1000000000000001</c:v>
                </c:pt>
                <c:pt idx="14">
                  <c:v>1</c:v>
                </c:pt>
                <c:pt idx="15">
                  <c:v>1</c:v>
                </c:pt>
                <c:pt idx="16">
                  <c:v>0.64</c:v>
                </c:pt>
                <c:pt idx="17">
                  <c:v>0.85299999999999998</c:v>
                </c:pt>
                <c:pt idx="18">
                  <c:v>1</c:v>
                </c:pt>
                <c:pt idx="19">
                  <c:v>0.97699999999999998</c:v>
                </c:pt>
                <c:pt idx="20">
                  <c:v>1</c:v>
                </c:pt>
                <c:pt idx="21">
                  <c:v>1</c:v>
                </c:pt>
                <c:pt idx="22">
                  <c:v>0.78400000000000003</c:v>
                </c:pt>
                <c:pt idx="23">
                  <c:v>0.91700000000000004</c:v>
                </c:pt>
                <c:pt idx="24">
                  <c:v>1</c:v>
                </c:pt>
                <c:pt idx="25">
                  <c:v>0.83299999999999996</c:v>
                </c:pt>
                <c:pt idx="26">
                  <c:v>1</c:v>
                </c:pt>
                <c:pt idx="27">
                  <c:v>1.1000000000000001</c:v>
                </c:pt>
                <c:pt idx="28">
                  <c:v>1.0669999999999999</c:v>
                </c:pt>
                <c:pt idx="29">
                  <c:v>1</c:v>
                </c:pt>
                <c:pt idx="30">
                  <c:v>1.1000000000000001</c:v>
                </c:pt>
                <c:pt idx="31">
                  <c:v>1</c:v>
                </c:pt>
                <c:pt idx="32">
                  <c:v>1</c:v>
                </c:pt>
                <c:pt idx="33">
                  <c:v>0.78400000000000003</c:v>
                </c:pt>
                <c:pt idx="34">
                  <c:v>0.91700000000000004</c:v>
                </c:pt>
                <c:pt idx="35">
                  <c:v>1</c:v>
                </c:pt>
                <c:pt idx="36">
                  <c:v>0.83299999999999996</c:v>
                </c:pt>
                <c:pt idx="37">
                  <c:v>1</c:v>
                </c:pt>
                <c:pt idx="38">
                  <c:v>1.1000000000000001</c:v>
                </c:pt>
                <c:pt idx="39">
                  <c:v>1.0669999999999999</c:v>
                </c:pt>
                <c:pt idx="40">
                  <c:v>1</c:v>
                </c:pt>
                <c:pt idx="41">
                  <c:v>1</c:v>
                </c:pt>
                <c:pt idx="42">
                  <c:v>1.1180000000000001</c:v>
                </c:pt>
                <c:pt idx="43">
                  <c:v>1</c:v>
                </c:pt>
                <c:pt idx="44">
                  <c:v>0.91700000000000004</c:v>
                </c:pt>
                <c:pt idx="45">
                  <c:v>1</c:v>
                </c:pt>
                <c:pt idx="46">
                  <c:v>1.4670000000000001</c:v>
                </c:pt>
                <c:pt idx="47">
                  <c:v>1</c:v>
                </c:pt>
                <c:pt idx="48">
                  <c:v>1.1000000000000001</c:v>
                </c:pt>
                <c:pt idx="49">
                  <c:v>1.0669999999999999</c:v>
                </c:pt>
                <c:pt idx="50">
                  <c:v>1</c:v>
                </c:pt>
                <c:pt idx="51">
                  <c:v>1</c:v>
                </c:pt>
                <c:pt idx="52">
                  <c:v>0.97599999999999998</c:v>
                </c:pt>
                <c:pt idx="53">
                  <c:v>0.91700000000000004</c:v>
                </c:pt>
                <c:pt idx="54">
                  <c:v>1</c:v>
                </c:pt>
                <c:pt idx="55">
                  <c:v>0.91700000000000004</c:v>
                </c:pt>
                <c:pt idx="56">
                  <c:v>1</c:v>
                </c:pt>
                <c:pt idx="57">
                  <c:v>1.1000000000000001</c:v>
                </c:pt>
                <c:pt idx="58">
                  <c:v>1</c:v>
                </c:pt>
                <c:pt idx="59">
                  <c:v>1.0489999999999999</c:v>
                </c:pt>
                <c:pt idx="60">
                  <c:v>1.0049999999999999</c:v>
                </c:pt>
                <c:pt idx="61">
                  <c:v>0.91700000000000004</c:v>
                </c:pt>
                <c:pt idx="62">
                  <c:v>0.96499999999999997</c:v>
                </c:pt>
                <c:pt idx="63">
                  <c:v>0.83299999999999996</c:v>
                </c:pt>
                <c:pt idx="64">
                  <c:v>0.96499999999999997</c:v>
                </c:pt>
                <c:pt idx="65">
                  <c:v>1.1000000000000001</c:v>
                </c:pt>
                <c:pt idx="66">
                  <c:v>1.0669999999999999</c:v>
                </c:pt>
                <c:pt idx="67">
                  <c:v>1</c:v>
                </c:pt>
                <c:pt idx="68">
                  <c:v>1.0609999999999999</c:v>
                </c:pt>
                <c:pt idx="69">
                  <c:v>1.0309999999999999</c:v>
                </c:pt>
                <c:pt idx="70">
                  <c:v>0.95099999999999996</c:v>
                </c:pt>
                <c:pt idx="71">
                  <c:v>1.1000000000000001</c:v>
                </c:pt>
                <c:pt idx="72">
                  <c:v>1</c:v>
                </c:pt>
                <c:pt idx="73">
                  <c:v>0.91700000000000004</c:v>
                </c:pt>
                <c:pt idx="74">
                  <c:v>1</c:v>
                </c:pt>
                <c:pt idx="75">
                  <c:v>0.83299999999999996</c:v>
                </c:pt>
                <c:pt idx="76">
                  <c:v>1</c:v>
                </c:pt>
                <c:pt idx="77">
                  <c:v>1.1000000000000001</c:v>
                </c:pt>
                <c:pt idx="78">
                  <c:v>1.1200000000000001</c:v>
                </c:pt>
                <c:pt idx="79">
                  <c:v>1</c:v>
                </c:pt>
                <c:pt idx="80">
                  <c:v>1.1000000000000001</c:v>
                </c:pt>
                <c:pt idx="81">
                  <c:v>1</c:v>
                </c:pt>
                <c:pt idx="82">
                  <c:v>1.1000000000000001</c:v>
                </c:pt>
                <c:pt idx="83">
                  <c:v>1.069</c:v>
                </c:pt>
                <c:pt idx="84">
                  <c:v>1.042</c:v>
                </c:pt>
                <c:pt idx="85">
                  <c:v>1</c:v>
                </c:pt>
                <c:pt idx="86">
                  <c:v>1.0609999999999999</c:v>
                </c:pt>
                <c:pt idx="87">
                  <c:v>0.91700000000000004</c:v>
                </c:pt>
                <c:pt idx="88">
                  <c:v>1.0720000000000001</c:v>
                </c:pt>
                <c:pt idx="89">
                  <c:v>0.83299999999999996</c:v>
                </c:pt>
                <c:pt idx="90">
                  <c:v>1</c:v>
                </c:pt>
                <c:pt idx="91">
                  <c:v>1.1000000000000001</c:v>
                </c:pt>
                <c:pt idx="92">
                  <c:v>1.0669999999999999</c:v>
                </c:pt>
                <c:pt idx="93">
                  <c:v>1</c:v>
                </c:pt>
                <c:pt idx="94">
                  <c:v>0.91700000000000004</c:v>
                </c:pt>
                <c:pt idx="95">
                  <c:v>1.0449999999999999</c:v>
                </c:pt>
                <c:pt idx="96">
                  <c:v>1.4079999999999999</c:v>
                </c:pt>
                <c:pt idx="97">
                  <c:v>1.0029999999999999</c:v>
                </c:pt>
                <c:pt idx="98">
                  <c:v>1.1000000000000001</c:v>
                </c:pt>
                <c:pt idx="99">
                  <c:v>1.0669999999999999</c:v>
                </c:pt>
                <c:pt idx="100">
                  <c:v>1</c:v>
                </c:pt>
                <c:pt idx="101">
                  <c:v>0.91700000000000004</c:v>
                </c:pt>
                <c:pt idx="102">
                  <c:v>0.96499999999999997</c:v>
                </c:pt>
                <c:pt idx="103">
                  <c:v>0.83299999999999996</c:v>
                </c:pt>
                <c:pt idx="104">
                  <c:v>1</c:v>
                </c:pt>
                <c:pt idx="105">
                  <c:v>0.96499999999999997</c:v>
                </c:pt>
                <c:pt idx="106">
                  <c:v>1</c:v>
                </c:pt>
                <c:pt idx="107">
                  <c:v>1.1000000000000001</c:v>
                </c:pt>
                <c:pt idx="108">
                  <c:v>1</c:v>
                </c:pt>
                <c:pt idx="109">
                  <c:v>0.752</c:v>
                </c:pt>
                <c:pt idx="110">
                  <c:v>0.91700000000000004</c:v>
                </c:pt>
                <c:pt idx="111">
                  <c:v>1.4670000000000001</c:v>
                </c:pt>
                <c:pt idx="112">
                  <c:v>1</c:v>
                </c:pt>
                <c:pt idx="113">
                  <c:v>1.1000000000000001</c:v>
                </c:pt>
                <c:pt idx="114">
                  <c:v>1.0509999999999999</c:v>
                </c:pt>
                <c:pt idx="115">
                  <c:v>1</c:v>
                </c:pt>
                <c:pt idx="116">
                  <c:v>0.91700000000000004</c:v>
                </c:pt>
                <c:pt idx="117">
                  <c:v>1</c:v>
                </c:pt>
                <c:pt idx="118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33152"/>
        <c:axId val="426634328"/>
      </c:barChart>
      <c:catAx>
        <c:axId val="42663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shop</a:t>
                </a:r>
                <a:r>
                  <a:rPr lang="en-GB" baseline="0"/>
                  <a:t> code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6634328"/>
        <c:crosses val="autoZero"/>
        <c:auto val="1"/>
        <c:lblAlgn val="ctr"/>
        <c:lblOffset val="100"/>
        <c:noMultiLvlLbl val="0"/>
      </c:catAx>
      <c:valAx>
        <c:axId val="426634328"/>
        <c:scaling>
          <c:orientation val="minMax"/>
          <c:min val="0.4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426633152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Price relatives: Region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Price relative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Sheet2!$F$3:$F$11</c:f>
              <c:numCache>
                <c:formatCode>General</c:formatCode>
                <c:ptCount val="9"/>
                <c:pt idx="0">
                  <c:v>0.64</c:v>
                </c:pt>
                <c:pt idx="1">
                  <c:v>0.78400000000000003</c:v>
                </c:pt>
                <c:pt idx="2">
                  <c:v>0.83299999999999996</c:v>
                </c:pt>
                <c:pt idx="3">
                  <c:v>0.85299999999999998</c:v>
                </c:pt>
                <c:pt idx="4">
                  <c:v>0.91700000000000004</c:v>
                </c:pt>
                <c:pt idx="5">
                  <c:v>0.97699999999999998</c:v>
                </c:pt>
                <c:pt idx="6">
                  <c:v>1</c:v>
                </c:pt>
                <c:pt idx="7">
                  <c:v>1.0669999999999999</c:v>
                </c:pt>
                <c:pt idx="8">
                  <c:v>1.1000000000000001</c:v>
                </c:pt>
              </c:numCache>
            </c:numRef>
          </c:cat>
          <c:val>
            <c:numRef>
              <c:f>Sheet2!$M$2:$M$10</c:f>
              <c:numCache>
                <c:formatCode>0.00%</c:formatCode>
                <c:ptCount val="9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0.45</c:v>
                </c:pt>
                <c:pt idx="7">
                  <c:v>0.05</c:v>
                </c:pt>
                <c:pt idx="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0433256"/>
        <c:axId val="510432472"/>
      </c:barChart>
      <c:catAx>
        <c:axId val="510433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32472"/>
        <c:crosses val="autoZero"/>
        <c:auto val="1"/>
        <c:lblAlgn val="ctr"/>
        <c:lblOffset val="100"/>
        <c:noMultiLvlLbl val="0"/>
      </c:catAx>
      <c:valAx>
        <c:axId val="51043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33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Sliced</a:t>
            </a:r>
            <a:r>
              <a:rPr lang="en-GB" baseline="0"/>
              <a:t> white 800G: region 3  (Sout East) by 15 shops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December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Sheet2!$F$15:$F$29</c:f>
              <c:numCache>
                <c:formatCode>General</c:formatCode>
                <c:ptCount val="15"/>
                <c:pt idx="0">
                  <c:v>45</c:v>
                </c:pt>
                <c:pt idx="1">
                  <c:v>94</c:v>
                </c:pt>
                <c:pt idx="2">
                  <c:v>803</c:v>
                </c:pt>
                <c:pt idx="3">
                  <c:v>59</c:v>
                </c:pt>
                <c:pt idx="4">
                  <c:v>801</c:v>
                </c:pt>
                <c:pt idx="5">
                  <c:v>71</c:v>
                </c:pt>
                <c:pt idx="6">
                  <c:v>62</c:v>
                </c:pt>
                <c:pt idx="7">
                  <c:v>73</c:v>
                </c:pt>
                <c:pt idx="8">
                  <c:v>77</c:v>
                </c:pt>
                <c:pt idx="9">
                  <c:v>802</c:v>
                </c:pt>
                <c:pt idx="10">
                  <c:v>807</c:v>
                </c:pt>
                <c:pt idx="11">
                  <c:v>941</c:v>
                </c:pt>
                <c:pt idx="12">
                  <c:v>40</c:v>
                </c:pt>
                <c:pt idx="13">
                  <c:v>814</c:v>
                </c:pt>
                <c:pt idx="14">
                  <c:v>808</c:v>
                </c:pt>
              </c:numCache>
            </c:numRef>
          </c:cat>
          <c:val>
            <c:numRef>
              <c:f>Sheet2!$G$15:$G$29</c:f>
              <c:numCache>
                <c:formatCode>General</c:formatCode>
                <c:ptCount val="15"/>
                <c:pt idx="0">
                  <c:v>0.89</c:v>
                </c:pt>
                <c:pt idx="1">
                  <c:v>1.0900000000000001</c:v>
                </c:pt>
                <c:pt idx="2">
                  <c:v>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1.2</c:v>
                </c:pt>
                <c:pt idx="6">
                  <c:v>1.55</c:v>
                </c:pt>
                <c:pt idx="7">
                  <c:v>1.95</c:v>
                </c:pt>
                <c:pt idx="8">
                  <c:v>1.5</c:v>
                </c:pt>
                <c:pt idx="9">
                  <c:v>1.0900000000000001</c:v>
                </c:pt>
                <c:pt idx="10">
                  <c:v>1</c:v>
                </c:pt>
                <c:pt idx="11">
                  <c:v>1.3</c:v>
                </c:pt>
                <c:pt idx="12">
                  <c:v>1.0900000000000001</c:v>
                </c:pt>
                <c:pt idx="13">
                  <c:v>1.6</c:v>
                </c:pt>
                <c:pt idx="14">
                  <c:v>1.1000000000000001</c:v>
                </c:pt>
              </c:numCache>
            </c:numRef>
          </c:val>
        </c:ser>
        <c:ser>
          <c:idx val="1"/>
          <c:order val="1"/>
          <c:tx>
            <c:v>January (Base)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Sheet2!$F$15:$F$29</c:f>
              <c:numCache>
                <c:formatCode>General</c:formatCode>
                <c:ptCount val="15"/>
                <c:pt idx="0">
                  <c:v>45</c:v>
                </c:pt>
                <c:pt idx="1">
                  <c:v>94</c:v>
                </c:pt>
                <c:pt idx="2">
                  <c:v>803</c:v>
                </c:pt>
                <c:pt idx="3">
                  <c:v>59</c:v>
                </c:pt>
                <c:pt idx="4">
                  <c:v>801</c:v>
                </c:pt>
                <c:pt idx="5">
                  <c:v>71</c:v>
                </c:pt>
                <c:pt idx="6">
                  <c:v>62</c:v>
                </c:pt>
                <c:pt idx="7">
                  <c:v>73</c:v>
                </c:pt>
                <c:pt idx="8">
                  <c:v>77</c:v>
                </c:pt>
                <c:pt idx="9">
                  <c:v>802</c:v>
                </c:pt>
                <c:pt idx="10">
                  <c:v>807</c:v>
                </c:pt>
                <c:pt idx="11">
                  <c:v>941</c:v>
                </c:pt>
                <c:pt idx="12">
                  <c:v>40</c:v>
                </c:pt>
                <c:pt idx="13">
                  <c:v>814</c:v>
                </c:pt>
                <c:pt idx="14">
                  <c:v>808</c:v>
                </c:pt>
              </c:numCache>
            </c:numRef>
          </c:cat>
          <c:val>
            <c:numRef>
              <c:f>Sheet2!$H$15:$H$29</c:f>
              <c:numCache>
                <c:formatCode>General</c:formatCode>
                <c:ptCount val="15"/>
                <c:pt idx="0">
                  <c:v>1.39</c:v>
                </c:pt>
                <c:pt idx="1">
                  <c:v>1.39</c:v>
                </c:pt>
                <c:pt idx="2">
                  <c:v>1.2</c:v>
                </c:pt>
                <c:pt idx="3">
                  <c:v>1.29</c:v>
                </c:pt>
                <c:pt idx="4">
                  <c:v>1.2</c:v>
                </c:pt>
                <c:pt idx="5">
                  <c:v>1.2290000000000001</c:v>
                </c:pt>
                <c:pt idx="6">
                  <c:v>1.55</c:v>
                </c:pt>
                <c:pt idx="7">
                  <c:v>1.95</c:v>
                </c:pt>
                <c:pt idx="8">
                  <c:v>1.5</c:v>
                </c:pt>
                <c:pt idx="9">
                  <c:v>1.0900000000000001</c:v>
                </c:pt>
                <c:pt idx="10">
                  <c:v>1</c:v>
                </c:pt>
                <c:pt idx="11">
                  <c:v>1.3</c:v>
                </c:pt>
                <c:pt idx="12">
                  <c:v>1.0900000000000001</c:v>
                </c:pt>
                <c:pt idx="13">
                  <c:v>1.5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10434040"/>
        <c:axId val="429365784"/>
      </c:barChart>
      <c:catAx>
        <c:axId val="5104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365784"/>
        <c:crosses val="autoZero"/>
        <c:auto val="1"/>
        <c:lblAlgn val="ctr"/>
        <c:lblOffset val="100"/>
        <c:noMultiLvlLbl val="0"/>
      </c:catAx>
      <c:valAx>
        <c:axId val="429365784"/>
        <c:scaling>
          <c:orientation val="minMax"/>
          <c:max val="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3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Price</a:t>
            </a:r>
            <a:r>
              <a:rPr lang="en-GB" baseline="0"/>
              <a:t> level large white sliced loaf (800G) December 2017 (All UK)</a:t>
            </a:r>
          </a:p>
          <a:p>
            <a:pPr>
              <a:defRPr/>
            </a:pP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Sheet2!$V$21:$V$41</c:f>
              <c:numCache>
                <c:formatCode>"£"#,##0.00</c:formatCode>
                <c:ptCount val="21"/>
                <c:pt idx="0">
                  <c:v>0.89</c:v>
                </c:pt>
                <c:pt idx="1">
                  <c:v>1</c:v>
                </c:pt>
                <c:pt idx="2">
                  <c:v>1.0900000000000001</c:v>
                </c:pt>
                <c:pt idx="3">
                  <c:v>1.1000000000000001</c:v>
                </c:pt>
                <c:pt idx="4">
                  <c:v>1.25</c:v>
                </c:pt>
                <c:pt idx="5">
                  <c:v>1.3</c:v>
                </c:pt>
                <c:pt idx="6">
                  <c:v>1.39</c:v>
                </c:pt>
                <c:pt idx="7">
                  <c:v>1.4</c:v>
                </c:pt>
                <c:pt idx="8">
                  <c:v>1.45</c:v>
                </c:pt>
                <c:pt idx="9">
                  <c:v>1.49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1.68</c:v>
                </c:pt>
                <c:pt idx="15">
                  <c:v>1.7</c:v>
                </c:pt>
                <c:pt idx="16">
                  <c:v>1.75</c:v>
                </c:pt>
                <c:pt idx="17">
                  <c:v>1.78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</c:numCache>
            </c:numRef>
          </c:cat>
          <c:val>
            <c:numRef>
              <c:f>Sheet2!$U$21:$U$41</c:f>
              <c:numCache>
                <c:formatCode>General</c:formatCode>
                <c:ptCount val="21"/>
                <c:pt idx="0">
                  <c:v>2</c:v>
                </c:pt>
                <c:pt idx="1">
                  <c:v>23</c:v>
                </c:pt>
                <c:pt idx="2">
                  <c:v>13</c:v>
                </c:pt>
                <c:pt idx="3">
                  <c:v>38</c:v>
                </c:pt>
                <c:pt idx="4">
                  <c:v>1</c:v>
                </c:pt>
                <c:pt idx="5">
                  <c:v>11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940120"/>
        <c:axId val="543971640"/>
      </c:barChart>
      <c:catAx>
        <c:axId val="558940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 level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971640"/>
        <c:crosses val="autoZero"/>
        <c:auto val="1"/>
        <c:lblAlgn val="ctr"/>
        <c:lblOffset val="100"/>
        <c:noMultiLvlLbl val="0"/>
      </c:catAx>
      <c:valAx>
        <c:axId val="54397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prices (out of 118)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940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495300</xdr:colOff>
      <xdr:row>2</xdr:row>
      <xdr:rowOff>180975</xdr:rowOff>
    </xdr:from>
    <xdr:ext cx="184731" cy="264560"/>
    <xdr:sp macro="" textlink="">
      <xdr:nvSpPr>
        <xdr:cNvPr id="2" name="TextBox 1"/>
        <xdr:cNvSpPr txBox="1"/>
      </xdr:nvSpPr>
      <xdr:spPr>
        <a:xfrm>
          <a:off x="7924800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495300</xdr:colOff>
      <xdr:row>2</xdr:row>
      <xdr:rowOff>180975</xdr:rowOff>
    </xdr:from>
    <xdr:ext cx="184731" cy="264560"/>
    <xdr:sp macro="" textlink="">
      <xdr:nvSpPr>
        <xdr:cNvPr id="2" name="TextBox 1"/>
        <xdr:cNvSpPr txBox="1"/>
      </xdr:nvSpPr>
      <xdr:spPr>
        <a:xfrm>
          <a:off x="7200900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0.19884</cdr:x>
      <cdr:y>0.10606</cdr:y>
    </cdr:from>
    <cdr:to>
      <cdr:x>0.56271</cdr:x>
      <cdr:y>0.39029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50412" y="645612"/>
          <a:ext cx="3386186" cy="17301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/>
            <a:t>45% of prices in December were the same as in January 2017</a:t>
          </a:r>
          <a:r>
            <a:rPr lang="en-GB" sz="1600" baseline="0"/>
            <a:t> (relatives euqal to 1).  The lowest prices were 64% relative to January, the highest 110%.  Shop prices were weighted by shop weights.</a:t>
          </a:r>
        </a:p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0.40429</cdr:x>
      <cdr:y>0.17424</cdr:y>
    </cdr:from>
    <cdr:to>
      <cdr:x>0.69637</cdr:x>
      <cdr:y>0.33838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63911" y="1060040"/>
          <a:ext cx="2719234" cy="998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118 product prices collected</a:t>
          </a:r>
          <a:r>
            <a:rPr lang="en-GB" sz="1100" baseline="0"/>
            <a:t> for item 210102. Collected into 13 strata (cells), to make final item index.</a:t>
          </a:r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3:AS125"/>
  <sheetViews>
    <sheetView tabSelected="1" topLeftCell="C80" zoomScale="85" zoomScaleNormal="85" workbookViewId="0">
      <selection activeCell="AG19" sqref="AG19"/>
    </sheetView>
  </sheetViews>
  <sheetFormatPr defaultRowHeight="15" x14ac:dyDescent="0.25"/>
  <cols>
    <col min="1" max="8" width="9.140625" style="5"/>
    <col min="9" max="9" width="15.7109375" style="5" customWidth="1"/>
    <col min="10" max="10" width="9.140625" style="5"/>
    <col min="11" max="11" width="13.42578125" style="5" customWidth="1"/>
    <col min="12" max="26" width="9.140625" style="5"/>
    <col min="27" max="27" width="10.42578125" style="5" customWidth="1"/>
    <col min="28" max="28" width="9.140625" style="5"/>
    <col min="29" max="29" width="16.7109375" style="5" customWidth="1"/>
    <col min="30" max="35" width="9.140625" style="5"/>
    <col min="36" max="36" width="17" style="5" customWidth="1"/>
    <col min="37" max="37" width="15.140625" style="5" customWidth="1"/>
    <col min="38" max="38" width="15.7109375" style="5" customWidth="1"/>
    <col min="39" max="39" width="17.42578125" style="5" customWidth="1"/>
    <col min="40" max="40" width="9.140625" style="5"/>
    <col min="41" max="41" width="12.140625" style="5" customWidth="1"/>
    <col min="42" max="42" width="9.140625" style="5"/>
    <col min="43" max="43" width="15" style="5" customWidth="1"/>
    <col min="44" max="44" width="12.140625" style="5" customWidth="1"/>
    <col min="45" max="45" width="11.7109375" style="5" customWidth="1"/>
    <col min="46" max="16384" width="9.140625" style="5"/>
  </cols>
  <sheetData>
    <row r="3" spans="7:33" x14ac:dyDescent="0.25">
      <c r="K3" s="5">
        <f>COUNTIF(K5:K123, 808)</f>
        <v>11</v>
      </c>
      <c r="AA3" s="9"/>
      <c r="AB3" s="9"/>
      <c r="AC3" s="9"/>
      <c r="AD3" s="9"/>
      <c r="AE3" s="9"/>
      <c r="AF3" s="9"/>
    </row>
    <row r="4" spans="7:33" x14ac:dyDescent="0.25">
      <c r="G4" s="5" t="s">
        <v>0</v>
      </c>
      <c r="H4" s="5" t="s">
        <v>1</v>
      </c>
      <c r="I4" s="5" t="s">
        <v>2</v>
      </c>
      <c r="J4" s="5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10</v>
      </c>
      <c r="R4" s="5" t="s">
        <v>11</v>
      </c>
      <c r="S4" s="5" t="s">
        <v>12</v>
      </c>
      <c r="T4" s="5" t="s">
        <v>13</v>
      </c>
      <c r="U4" s="5" t="s">
        <v>14</v>
      </c>
      <c r="V4" s="5" t="s">
        <v>15</v>
      </c>
      <c r="W4" s="5" t="s">
        <v>16</v>
      </c>
      <c r="X4" s="5" t="s">
        <v>17</v>
      </c>
      <c r="Y4" s="5" t="s">
        <v>18</v>
      </c>
      <c r="Z4" s="5" t="s">
        <v>19</v>
      </c>
      <c r="AA4" s="9"/>
      <c r="AB4" s="9"/>
      <c r="AC4" s="9" t="s">
        <v>55</v>
      </c>
      <c r="AD4" s="9"/>
      <c r="AE4" s="9" t="s">
        <v>53</v>
      </c>
      <c r="AF4" s="9"/>
      <c r="AG4" s="5" t="s">
        <v>54</v>
      </c>
    </row>
    <row r="5" spans="7:33" x14ac:dyDescent="0.25">
      <c r="G5" s="5">
        <v>201712</v>
      </c>
      <c r="H5" s="5">
        <v>210102</v>
      </c>
      <c r="I5" s="5" t="s">
        <v>20</v>
      </c>
      <c r="J5" s="5">
        <v>3</v>
      </c>
      <c r="K5" s="5">
        <v>12</v>
      </c>
      <c r="L5" s="5">
        <v>1.1000000000000001</v>
      </c>
      <c r="O5" s="5">
        <v>1</v>
      </c>
      <c r="P5" s="5">
        <v>0</v>
      </c>
      <c r="Q5" s="5">
        <v>10.86</v>
      </c>
      <c r="R5" s="5">
        <v>1</v>
      </c>
      <c r="S5" s="5">
        <v>201702</v>
      </c>
      <c r="T5" s="5">
        <v>999999</v>
      </c>
      <c r="U5" s="5">
        <v>2</v>
      </c>
      <c r="V5" s="5">
        <v>1</v>
      </c>
      <c r="W5" s="5">
        <v>1</v>
      </c>
      <c r="X5" s="5">
        <v>1.1000000000000001</v>
      </c>
      <c r="Y5" s="5">
        <v>3</v>
      </c>
      <c r="Z5" s="5">
        <v>2</v>
      </c>
      <c r="AA5" s="9"/>
      <c r="AB5" s="9">
        <f>P5*W5</f>
        <v>0</v>
      </c>
      <c r="AC5" s="9"/>
      <c r="AD5" s="9"/>
      <c r="AE5" s="10"/>
      <c r="AF5" s="9"/>
    </row>
    <row r="6" spans="7:33" x14ac:dyDescent="0.25">
      <c r="G6" s="5">
        <v>201712</v>
      </c>
      <c r="H6" s="5">
        <v>210102</v>
      </c>
      <c r="I6" s="5" t="s">
        <v>20</v>
      </c>
      <c r="J6" s="5">
        <v>3</v>
      </c>
      <c r="K6" s="5">
        <v>40</v>
      </c>
      <c r="L6" s="5">
        <v>1</v>
      </c>
      <c r="O6" s="5">
        <v>1</v>
      </c>
      <c r="P6" s="5">
        <v>0</v>
      </c>
      <c r="Q6" s="5">
        <v>10.86</v>
      </c>
      <c r="R6" s="5">
        <v>1</v>
      </c>
      <c r="S6" s="5">
        <v>201702</v>
      </c>
      <c r="T6" s="5">
        <v>999999</v>
      </c>
      <c r="U6" s="5">
        <v>2</v>
      </c>
      <c r="V6" s="5">
        <v>1</v>
      </c>
      <c r="W6" s="5">
        <v>1</v>
      </c>
      <c r="X6" s="5">
        <v>1</v>
      </c>
      <c r="Y6" s="5">
        <v>3</v>
      </c>
      <c r="Z6" s="5">
        <v>2</v>
      </c>
      <c r="AA6" s="9"/>
      <c r="AB6" s="9">
        <f t="shared" ref="AB6:AB69" si="0">P6*W6</f>
        <v>0</v>
      </c>
      <c r="AC6" s="9"/>
      <c r="AD6" s="9"/>
      <c r="AE6" s="10"/>
      <c r="AF6" s="9"/>
    </row>
    <row r="7" spans="7:33" x14ac:dyDescent="0.25">
      <c r="G7" s="5">
        <v>201712</v>
      </c>
      <c r="H7" s="5">
        <v>210102</v>
      </c>
      <c r="I7" s="5" t="s">
        <v>20</v>
      </c>
      <c r="J7" s="5">
        <v>3</v>
      </c>
      <c r="K7" s="5">
        <v>45</v>
      </c>
      <c r="L7" s="5">
        <v>1.5</v>
      </c>
      <c r="O7" s="5">
        <v>1.002</v>
      </c>
      <c r="P7" s="5">
        <v>2E-3</v>
      </c>
      <c r="Q7" s="5">
        <v>10.86</v>
      </c>
      <c r="R7" s="5">
        <v>1</v>
      </c>
      <c r="S7" s="5">
        <v>201704</v>
      </c>
      <c r="T7" s="5">
        <v>999999</v>
      </c>
      <c r="U7" s="5">
        <v>2</v>
      </c>
      <c r="V7" s="5">
        <v>2</v>
      </c>
      <c r="W7" s="5">
        <v>1</v>
      </c>
      <c r="X7" s="5">
        <v>1.496</v>
      </c>
      <c r="Y7" s="5">
        <v>4</v>
      </c>
      <c r="Z7" s="5">
        <v>2</v>
      </c>
      <c r="AA7" s="9"/>
      <c r="AB7" s="9">
        <f t="shared" si="0"/>
        <v>2E-3</v>
      </c>
      <c r="AC7" s="9"/>
      <c r="AD7" s="9"/>
      <c r="AE7" s="10"/>
      <c r="AF7" s="9"/>
    </row>
    <row r="8" spans="7:33" x14ac:dyDescent="0.25">
      <c r="G8" s="5">
        <v>201712</v>
      </c>
      <c r="H8" s="5">
        <v>210102</v>
      </c>
      <c r="I8" s="5" t="s">
        <v>20</v>
      </c>
      <c r="J8" s="5">
        <v>3</v>
      </c>
      <c r="K8" s="5">
        <v>70</v>
      </c>
      <c r="L8" s="5">
        <v>1.1000000000000001</v>
      </c>
      <c r="O8" s="5">
        <v>1</v>
      </c>
      <c r="P8" s="5">
        <v>0</v>
      </c>
      <c r="Q8" s="5">
        <v>10.86</v>
      </c>
      <c r="R8" s="5">
        <v>1</v>
      </c>
      <c r="S8" s="5">
        <v>201702</v>
      </c>
      <c r="T8" s="5">
        <v>999999</v>
      </c>
      <c r="U8" s="5">
        <v>2</v>
      </c>
      <c r="V8" s="5">
        <v>1</v>
      </c>
      <c r="W8" s="5">
        <v>1</v>
      </c>
      <c r="X8" s="5">
        <v>1.1000000000000001</v>
      </c>
      <c r="Y8" s="5">
        <v>3</v>
      </c>
      <c r="Z8" s="5">
        <v>2</v>
      </c>
      <c r="AA8" s="9"/>
      <c r="AB8" s="9">
        <f t="shared" si="0"/>
        <v>0</v>
      </c>
      <c r="AC8" s="9"/>
      <c r="AD8" s="9"/>
      <c r="AE8" s="10"/>
      <c r="AF8" s="9"/>
    </row>
    <row r="9" spans="7:33" x14ac:dyDescent="0.25">
      <c r="G9" s="5">
        <v>201712</v>
      </c>
      <c r="H9" s="5">
        <v>210102</v>
      </c>
      <c r="I9" s="5" t="s">
        <v>20</v>
      </c>
      <c r="J9" s="5">
        <v>3</v>
      </c>
      <c r="K9" s="5">
        <v>73</v>
      </c>
      <c r="L9" s="5">
        <v>1.78</v>
      </c>
      <c r="O9" s="5">
        <v>1.2030000000000001</v>
      </c>
      <c r="P9" s="5">
        <v>0.185</v>
      </c>
      <c r="Q9" s="5">
        <v>10.86</v>
      </c>
      <c r="R9" s="5">
        <v>1</v>
      </c>
      <c r="S9" s="5">
        <v>201702</v>
      </c>
      <c r="T9" s="5">
        <v>999999</v>
      </c>
      <c r="U9" s="5">
        <v>2</v>
      </c>
      <c r="V9" s="5">
        <v>1</v>
      </c>
      <c r="W9" s="5">
        <v>1</v>
      </c>
      <c r="X9" s="5">
        <v>1.48</v>
      </c>
      <c r="Y9" s="5">
        <v>3</v>
      </c>
      <c r="Z9" s="5">
        <v>2</v>
      </c>
      <c r="AA9" s="9"/>
      <c r="AB9" s="9">
        <f t="shared" si="0"/>
        <v>0.185</v>
      </c>
      <c r="AC9" s="9"/>
      <c r="AD9" s="9"/>
      <c r="AE9" s="10"/>
      <c r="AF9" s="9"/>
    </row>
    <row r="10" spans="7:33" x14ac:dyDescent="0.25">
      <c r="G10" s="5">
        <v>201712</v>
      </c>
      <c r="H10" s="5">
        <v>210102</v>
      </c>
      <c r="I10" s="5" t="s">
        <v>20</v>
      </c>
      <c r="J10" s="5">
        <v>3</v>
      </c>
      <c r="K10" s="5">
        <v>82</v>
      </c>
      <c r="L10" s="5">
        <v>1</v>
      </c>
      <c r="O10" s="5">
        <v>1</v>
      </c>
      <c r="P10" s="5">
        <v>0</v>
      </c>
      <c r="Q10" s="5">
        <v>10.86</v>
      </c>
      <c r="R10" s="5">
        <v>1</v>
      </c>
      <c r="S10" s="5">
        <v>201702</v>
      </c>
      <c r="T10" s="5">
        <v>999999</v>
      </c>
      <c r="U10" s="5">
        <v>2</v>
      </c>
      <c r="V10" s="5">
        <v>1</v>
      </c>
      <c r="W10" s="5">
        <v>1</v>
      </c>
      <c r="X10" s="5">
        <v>1</v>
      </c>
      <c r="Y10" s="5">
        <v>3</v>
      </c>
      <c r="Z10" s="5">
        <v>2</v>
      </c>
      <c r="AA10" s="9"/>
      <c r="AB10" s="9">
        <f t="shared" si="0"/>
        <v>0</v>
      </c>
      <c r="AC10" s="9"/>
      <c r="AD10" s="9"/>
      <c r="AE10" s="10"/>
      <c r="AF10" s="9"/>
    </row>
    <row r="11" spans="7:33" x14ac:dyDescent="0.25">
      <c r="G11" s="5">
        <v>201712</v>
      </c>
      <c r="H11" s="5">
        <v>210102</v>
      </c>
      <c r="I11" s="5" t="s">
        <v>20</v>
      </c>
      <c r="J11" s="5">
        <v>3</v>
      </c>
      <c r="K11" s="5">
        <v>82</v>
      </c>
      <c r="L11" s="5">
        <v>2</v>
      </c>
      <c r="O11" s="5">
        <v>1.0149999999999999</v>
      </c>
      <c r="P11" s="5">
        <v>1.4999999999999999E-2</v>
      </c>
      <c r="Q11" s="5">
        <v>10.86</v>
      </c>
      <c r="R11" s="5">
        <v>1</v>
      </c>
      <c r="S11" s="5">
        <v>201702</v>
      </c>
      <c r="T11" s="5">
        <v>999999</v>
      </c>
      <c r="U11" s="5">
        <v>2</v>
      </c>
      <c r="V11" s="5">
        <v>2</v>
      </c>
      <c r="W11" s="5">
        <v>1</v>
      </c>
      <c r="X11" s="5">
        <v>1.97</v>
      </c>
      <c r="Y11" s="5">
        <v>3</v>
      </c>
      <c r="Z11" s="5">
        <v>2</v>
      </c>
      <c r="AA11" s="9"/>
      <c r="AB11" s="9">
        <f t="shared" si="0"/>
        <v>1.4999999999999999E-2</v>
      </c>
      <c r="AC11" s="9"/>
      <c r="AD11" s="9"/>
      <c r="AE11" s="10"/>
      <c r="AF11" s="9"/>
    </row>
    <row r="12" spans="7:33" x14ac:dyDescent="0.25">
      <c r="G12" s="5">
        <v>201712</v>
      </c>
      <c r="H12" s="5">
        <v>210102</v>
      </c>
      <c r="I12" s="5" t="s">
        <v>20</v>
      </c>
      <c r="J12" s="5">
        <v>3</v>
      </c>
      <c r="K12" s="5">
        <v>108</v>
      </c>
      <c r="L12" s="5">
        <v>1.39</v>
      </c>
      <c r="O12" s="5">
        <v>1.278</v>
      </c>
      <c r="P12" s="5">
        <v>0.246</v>
      </c>
      <c r="Q12" s="5">
        <v>10.86</v>
      </c>
      <c r="R12" s="5">
        <v>1</v>
      </c>
      <c r="S12" s="5">
        <v>201704</v>
      </c>
      <c r="T12" s="5">
        <v>999999</v>
      </c>
      <c r="U12" s="5">
        <v>2</v>
      </c>
      <c r="V12" s="5">
        <v>1</v>
      </c>
      <c r="W12" s="5">
        <v>1</v>
      </c>
      <c r="X12" s="5">
        <v>1.087</v>
      </c>
      <c r="Y12" s="5">
        <v>4</v>
      </c>
      <c r="Z12" s="5">
        <v>2</v>
      </c>
      <c r="AA12" s="9"/>
      <c r="AB12" s="9">
        <f t="shared" si="0"/>
        <v>0.246</v>
      </c>
      <c r="AC12" s="9"/>
      <c r="AD12" s="9"/>
      <c r="AE12" s="10"/>
      <c r="AF12" s="9"/>
    </row>
    <row r="13" spans="7:33" x14ac:dyDescent="0.25">
      <c r="G13" s="5">
        <v>201712</v>
      </c>
      <c r="H13" s="5">
        <v>210102</v>
      </c>
      <c r="I13" s="5" t="s">
        <v>20</v>
      </c>
      <c r="J13" s="5">
        <v>3</v>
      </c>
      <c r="K13" s="5">
        <v>109</v>
      </c>
      <c r="L13" s="5">
        <v>1.0900000000000001</v>
      </c>
      <c r="O13" s="5">
        <v>1.0389999999999999</v>
      </c>
      <c r="P13" s="5">
        <v>3.7999999999999999E-2</v>
      </c>
      <c r="Q13" s="5">
        <v>10.86</v>
      </c>
      <c r="R13" s="5">
        <v>1</v>
      </c>
      <c r="S13" s="5">
        <v>201703</v>
      </c>
      <c r="T13" s="5">
        <v>999999</v>
      </c>
      <c r="U13" s="5">
        <v>2</v>
      </c>
      <c r="V13" s="5">
        <v>1</v>
      </c>
      <c r="W13" s="5">
        <v>1</v>
      </c>
      <c r="X13" s="5">
        <v>1.0489999999999999</v>
      </c>
      <c r="Y13" s="5">
        <v>4</v>
      </c>
      <c r="Z13" s="5">
        <v>2</v>
      </c>
      <c r="AA13" s="9"/>
      <c r="AB13" s="9">
        <f t="shared" si="0"/>
        <v>3.7999999999999999E-2</v>
      </c>
      <c r="AC13" s="9"/>
      <c r="AD13" s="9"/>
      <c r="AE13" s="10"/>
      <c r="AF13" s="9"/>
    </row>
    <row r="14" spans="7:33" x14ac:dyDescent="0.25">
      <c r="G14" s="5">
        <v>201712</v>
      </c>
      <c r="H14" s="5">
        <v>210102</v>
      </c>
      <c r="I14" s="5" t="s">
        <v>20</v>
      </c>
      <c r="J14" s="5">
        <v>3</v>
      </c>
      <c r="K14" s="5">
        <v>801</v>
      </c>
      <c r="L14" s="5">
        <v>1.1000000000000001</v>
      </c>
      <c r="O14" s="5">
        <v>0.91700000000000004</v>
      </c>
      <c r="P14" s="5">
        <v>-8.6999999999999994E-2</v>
      </c>
      <c r="Q14" s="5">
        <v>10.86</v>
      </c>
      <c r="R14" s="5">
        <v>1</v>
      </c>
      <c r="S14" s="5">
        <v>201702</v>
      </c>
      <c r="T14" s="5">
        <v>999999</v>
      </c>
      <c r="U14" s="5">
        <v>2</v>
      </c>
      <c r="V14" s="5">
        <v>1</v>
      </c>
      <c r="W14" s="5">
        <v>1</v>
      </c>
      <c r="X14" s="5">
        <v>1.2</v>
      </c>
      <c r="Y14" s="5">
        <v>3</v>
      </c>
      <c r="Z14" s="5">
        <v>2</v>
      </c>
      <c r="AA14" s="9"/>
      <c r="AB14" s="9">
        <f t="shared" si="0"/>
        <v>-8.6999999999999994E-2</v>
      </c>
      <c r="AC14" s="9"/>
      <c r="AD14" s="9"/>
      <c r="AE14" s="10"/>
      <c r="AF14" s="9"/>
    </row>
    <row r="15" spans="7:33" x14ac:dyDescent="0.25">
      <c r="G15" s="5">
        <v>201712</v>
      </c>
      <c r="H15" s="5">
        <v>210102</v>
      </c>
      <c r="I15" s="5" t="s">
        <v>20</v>
      </c>
      <c r="J15" s="5">
        <v>3</v>
      </c>
      <c r="K15" s="5">
        <v>802</v>
      </c>
      <c r="L15" s="5">
        <v>1.0900000000000001</v>
      </c>
      <c r="O15" s="5">
        <v>0.78400000000000003</v>
      </c>
      <c r="P15" s="5">
        <v>-0.24299999999999999</v>
      </c>
      <c r="Q15" s="5">
        <v>10.86</v>
      </c>
      <c r="R15" s="5">
        <v>1</v>
      </c>
      <c r="S15" s="5">
        <v>201702</v>
      </c>
      <c r="T15" s="5">
        <v>999999</v>
      </c>
      <c r="U15" s="5">
        <v>2</v>
      </c>
      <c r="V15" s="5">
        <v>1</v>
      </c>
      <c r="W15" s="5">
        <v>1</v>
      </c>
      <c r="X15" s="5">
        <v>1.39</v>
      </c>
      <c r="Y15" s="5">
        <v>3</v>
      </c>
      <c r="Z15" s="5">
        <v>2</v>
      </c>
      <c r="AA15" s="9"/>
      <c r="AB15" s="9">
        <f t="shared" si="0"/>
        <v>-0.24299999999999999</v>
      </c>
      <c r="AC15" s="9"/>
      <c r="AD15" s="9"/>
      <c r="AE15" s="10"/>
      <c r="AF15" s="9"/>
    </row>
    <row r="16" spans="7:33" x14ac:dyDescent="0.25">
      <c r="G16" s="5">
        <v>201712</v>
      </c>
      <c r="H16" s="5">
        <v>210102</v>
      </c>
      <c r="I16" s="5" t="s">
        <v>20</v>
      </c>
      <c r="J16" s="5">
        <v>3</v>
      </c>
      <c r="K16" s="5">
        <v>803</v>
      </c>
      <c r="L16" s="5">
        <v>1.1000000000000001</v>
      </c>
      <c r="M16" s="5" t="s">
        <v>23</v>
      </c>
      <c r="N16" s="5" t="s">
        <v>23</v>
      </c>
      <c r="O16" s="5">
        <v>1.4670000000000001</v>
      </c>
      <c r="P16" s="5">
        <v>0.38300000000000001</v>
      </c>
      <c r="Q16" s="5">
        <v>10.86</v>
      </c>
      <c r="R16" s="5">
        <v>1</v>
      </c>
      <c r="S16" s="5">
        <v>201702</v>
      </c>
      <c r="T16" s="5">
        <v>999999</v>
      </c>
      <c r="U16" s="5">
        <v>2</v>
      </c>
      <c r="V16" s="5">
        <v>1</v>
      </c>
      <c r="W16" s="5">
        <v>1</v>
      </c>
      <c r="X16" s="5">
        <v>0.75</v>
      </c>
      <c r="Y16" s="5">
        <v>3</v>
      </c>
      <c r="Z16" s="5">
        <v>2</v>
      </c>
      <c r="AA16" s="9"/>
      <c r="AB16" s="9">
        <f t="shared" si="0"/>
        <v>0.38300000000000001</v>
      </c>
      <c r="AC16" s="9"/>
      <c r="AD16" s="9"/>
      <c r="AE16" s="10"/>
      <c r="AF16" s="9"/>
    </row>
    <row r="17" spans="7:45" x14ac:dyDescent="0.25">
      <c r="G17" s="5">
        <v>201712</v>
      </c>
      <c r="H17" s="5">
        <v>210102</v>
      </c>
      <c r="I17" s="5" t="s">
        <v>20</v>
      </c>
      <c r="J17" s="5">
        <v>3</v>
      </c>
      <c r="K17" s="5">
        <v>807</v>
      </c>
      <c r="L17" s="5">
        <v>1</v>
      </c>
      <c r="O17" s="5">
        <v>1</v>
      </c>
      <c r="P17" s="5">
        <v>0</v>
      </c>
      <c r="Q17" s="5">
        <v>10.86</v>
      </c>
      <c r="R17" s="5">
        <v>1</v>
      </c>
      <c r="S17" s="5">
        <v>201702</v>
      </c>
      <c r="T17" s="5">
        <v>999999</v>
      </c>
      <c r="U17" s="5">
        <v>2</v>
      </c>
      <c r="V17" s="5">
        <v>1</v>
      </c>
      <c r="W17" s="5">
        <v>4</v>
      </c>
      <c r="X17" s="5">
        <v>1</v>
      </c>
      <c r="Y17" s="5">
        <v>3</v>
      </c>
      <c r="Z17" s="5">
        <v>2</v>
      </c>
      <c r="AA17" s="9"/>
      <c r="AB17" s="9">
        <f t="shared" si="0"/>
        <v>0</v>
      </c>
      <c r="AC17" s="9"/>
      <c r="AD17" s="9"/>
      <c r="AE17" s="10"/>
      <c r="AF17" s="9"/>
      <c r="AO17" s="5" t="s">
        <v>54</v>
      </c>
    </row>
    <row r="18" spans="7:45" x14ac:dyDescent="0.25">
      <c r="G18" s="5">
        <v>201712</v>
      </c>
      <c r="H18" s="5">
        <v>210102</v>
      </c>
      <c r="I18" s="5" t="s">
        <v>20</v>
      </c>
      <c r="J18" s="5">
        <v>3</v>
      </c>
      <c r="K18" s="5">
        <v>808</v>
      </c>
      <c r="L18" s="5">
        <v>1.1000000000000001</v>
      </c>
      <c r="O18" s="5">
        <v>1.1000000000000001</v>
      </c>
      <c r="P18" s="5">
        <v>9.5000000000000001E-2</v>
      </c>
      <c r="Q18" s="5">
        <v>10.86</v>
      </c>
      <c r="R18" s="5">
        <v>1</v>
      </c>
      <c r="S18" s="5">
        <v>201702</v>
      </c>
      <c r="T18" s="5">
        <v>999999</v>
      </c>
      <c r="U18" s="5">
        <v>2</v>
      </c>
      <c r="V18" s="5">
        <v>1</v>
      </c>
      <c r="W18" s="5">
        <v>4</v>
      </c>
      <c r="X18" s="5">
        <v>1</v>
      </c>
      <c r="Y18" s="5">
        <v>3</v>
      </c>
      <c r="Z18" s="5">
        <v>2</v>
      </c>
      <c r="AA18" s="9"/>
      <c r="AB18" s="9">
        <f t="shared" si="0"/>
        <v>0.38</v>
      </c>
      <c r="AC18" s="9"/>
      <c r="AD18" s="9"/>
      <c r="AE18" s="10"/>
      <c r="AF18" s="9"/>
      <c r="AJ18" s="5" t="s">
        <v>53</v>
      </c>
      <c r="AR18" s="14" t="s">
        <v>47</v>
      </c>
    </row>
    <row r="19" spans="7:45" x14ac:dyDescent="0.25">
      <c r="G19" s="5">
        <v>201712</v>
      </c>
      <c r="H19" s="5">
        <v>210102</v>
      </c>
      <c r="I19" s="5" t="s">
        <v>20</v>
      </c>
      <c r="J19" s="5">
        <v>3</v>
      </c>
      <c r="K19" s="5">
        <v>941</v>
      </c>
      <c r="L19" s="5">
        <v>1.3</v>
      </c>
      <c r="O19" s="5">
        <v>1</v>
      </c>
      <c r="P19" s="5">
        <v>0</v>
      </c>
      <c r="Q19" s="5">
        <v>10.86</v>
      </c>
      <c r="R19" s="5">
        <v>1</v>
      </c>
      <c r="S19" s="5">
        <v>201702</v>
      </c>
      <c r="T19" s="5">
        <v>999999</v>
      </c>
      <c r="U19" s="5">
        <v>2</v>
      </c>
      <c r="V19" s="5">
        <v>1</v>
      </c>
      <c r="W19" s="5">
        <v>1</v>
      </c>
      <c r="X19" s="5">
        <v>1.3</v>
      </c>
      <c r="Y19" s="5">
        <v>3</v>
      </c>
      <c r="Z19" s="5">
        <v>2</v>
      </c>
      <c r="AA19" s="9"/>
      <c r="AB19" s="9">
        <f t="shared" si="0"/>
        <v>0</v>
      </c>
      <c r="AC19" s="9">
        <f>SUM(W5:W19)</f>
        <v>21</v>
      </c>
      <c r="AD19" s="9">
        <f>SUM(AB5:AB19)/AC19</f>
        <v>4.3761904761904766E-2</v>
      </c>
      <c r="AE19" s="10">
        <f>EXP(AD19)</f>
        <v>1.044733579183182</v>
      </c>
      <c r="AF19" s="9"/>
      <c r="AG19" s="5">
        <f>SUMPRODUCT(O5:O19,W5:W19)/AC19</f>
        <v>1.0526190476190476</v>
      </c>
      <c r="AJ19" s="14" t="s">
        <v>50</v>
      </c>
      <c r="AK19" s="5" t="s">
        <v>48</v>
      </c>
      <c r="AL19" s="5" t="s">
        <v>49</v>
      </c>
      <c r="AM19" s="5" t="s">
        <v>47</v>
      </c>
      <c r="AO19" s="14" t="s">
        <v>50</v>
      </c>
      <c r="AP19" s="5" t="s">
        <v>48</v>
      </c>
      <c r="AQ19" s="5" t="s">
        <v>49</v>
      </c>
      <c r="AR19" s="14" t="s">
        <v>53</v>
      </c>
      <c r="AS19" s="14" t="s">
        <v>54</v>
      </c>
    </row>
    <row r="20" spans="7:45" x14ac:dyDescent="0.25">
      <c r="G20" s="5">
        <v>201712</v>
      </c>
      <c r="H20" s="5">
        <v>210102</v>
      </c>
      <c r="I20" s="5" t="s">
        <v>20</v>
      </c>
      <c r="J20" s="5">
        <v>4</v>
      </c>
      <c r="K20" s="5">
        <v>40</v>
      </c>
      <c r="L20" s="5">
        <v>1.0900000000000001</v>
      </c>
      <c r="O20" s="5">
        <v>1</v>
      </c>
      <c r="P20" s="5">
        <v>0</v>
      </c>
      <c r="Q20" s="5">
        <v>12.84</v>
      </c>
      <c r="R20" s="5">
        <v>1</v>
      </c>
      <c r="S20" s="5">
        <v>201702</v>
      </c>
      <c r="T20" s="5">
        <v>999999</v>
      </c>
      <c r="U20" s="5">
        <v>3</v>
      </c>
      <c r="V20" s="5">
        <v>1</v>
      </c>
      <c r="W20" s="5">
        <v>1</v>
      </c>
      <c r="X20" s="5">
        <v>1.0900000000000001</v>
      </c>
      <c r="Y20" s="5">
        <v>3</v>
      </c>
      <c r="Z20" s="5">
        <v>3</v>
      </c>
      <c r="AA20" s="9"/>
      <c r="AB20" s="9">
        <f t="shared" si="0"/>
        <v>0</v>
      </c>
      <c r="AC20" s="9"/>
      <c r="AD20" s="9"/>
      <c r="AE20" s="10"/>
      <c r="AF20" s="9"/>
      <c r="AJ20" s="14">
        <v>2</v>
      </c>
      <c r="AK20" s="12" t="s">
        <v>35</v>
      </c>
      <c r="AL20" s="14">
        <v>10.86</v>
      </c>
      <c r="AM20" s="15">
        <v>1.044733579183182</v>
      </c>
      <c r="AO20" s="14">
        <v>2</v>
      </c>
      <c r="AP20" s="12" t="s">
        <v>35</v>
      </c>
      <c r="AQ20" s="14">
        <v>10.86</v>
      </c>
      <c r="AR20" s="15">
        <v>1.044733579183182</v>
      </c>
      <c r="AS20" s="13">
        <v>1.0526190476190476</v>
      </c>
    </row>
    <row r="21" spans="7:45" x14ac:dyDescent="0.25">
      <c r="G21" s="5">
        <v>201712</v>
      </c>
      <c r="H21" s="5">
        <v>210102</v>
      </c>
      <c r="I21" s="5" t="s">
        <v>20</v>
      </c>
      <c r="J21" s="5">
        <v>3</v>
      </c>
      <c r="K21" s="5">
        <v>45</v>
      </c>
      <c r="L21" s="5">
        <v>0.89</v>
      </c>
      <c r="O21" s="5">
        <v>0.64</v>
      </c>
      <c r="P21" s="5">
        <v>-0.44600000000000001</v>
      </c>
      <c r="Q21" s="5">
        <v>12.84</v>
      </c>
      <c r="R21" s="5">
        <v>1</v>
      </c>
      <c r="S21" s="5">
        <v>201702</v>
      </c>
      <c r="T21" s="5">
        <v>999999</v>
      </c>
      <c r="U21" s="5">
        <v>3</v>
      </c>
      <c r="V21" s="5">
        <v>1</v>
      </c>
      <c r="W21" s="5">
        <v>1</v>
      </c>
      <c r="X21" s="5">
        <v>1.39</v>
      </c>
      <c r="Y21" s="5">
        <v>3</v>
      </c>
      <c r="Z21" s="5">
        <v>3</v>
      </c>
      <c r="AA21" s="9"/>
      <c r="AB21" s="9">
        <f t="shared" si="0"/>
        <v>-0.44600000000000001</v>
      </c>
      <c r="AC21" s="9"/>
      <c r="AD21" s="9"/>
      <c r="AE21" s="10"/>
      <c r="AF21" s="9"/>
      <c r="AJ21" s="14">
        <v>3</v>
      </c>
      <c r="AK21" s="12" t="s">
        <v>36</v>
      </c>
      <c r="AL21" s="14">
        <v>12.84</v>
      </c>
      <c r="AM21" s="15">
        <v>0.96579855665421388</v>
      </c>
      <c r="AO21" s="14">
        <v>3</v>
      </c>
      <c r="AP21" s="12" t="s">
        <v>36</v>
      </c>
      <c r="AQ21" s="14">
        <v>12.84</v>
      </c>
      <c r="AR21" s="15">
        <v>0.96579855665421388</v>
      </c>
      <c r="AS21" s="13">
        <v>0.97355000000000014</v>
      </c>
    </row>
    <row r="22" spans="7:45" x14ac:dyDescent="0.25">
      <c r="G22" s="5">
        <v>201712</v>
      </c>
      <c r="H22" s="5">
        <v>210102</v>
      </c>
      <c r="I22" s="5" t="s">
        <v>20</v>
      </c>
      <c r="J22" s="5">
        <v>3</v>
      </c>
      <c r="K22" s="5">
        <v>59</v>
      </c>
      <c r="L22" s="5">
        <v>1.1000000000000001</v>
      </c>
      <c r="O22" s="5">
        <v>0.85299999999999998</v>
      </c>
      <c r="P22" s="5">
        <v>-0.159</v>
      </c>
      <c r="Q22" s="5">
        <v>12.84</v>
      </c>
      <c r="R22" s="5">
        <v>1</v>
      </c>
      <c r="S22" s="5">
        <v>201702</v>
      </c>
      <c r="T22" s="5">
        <v>999999</v>
      </c>
      <c r="U22" s="5">
        <v>3</v>
      </c>
      <c r="V22" s="5">
        <v>1</v>
      </c>
      <c r="W22" s="5">
        <v>1</v>
      </c>
      <c r="X22" s="5">
        <v>1.29</v>
      </c>
      <c r="Y22" s="5">
        <v>3</v>
      </c>
      <c r="Z22" s="5">
        <v>3</v>
      </c>
      <c r="AA22" s="9"/>
      <c r="AB22" s="9">
        <f t="shared" si="0"/>
        <v>-0.159</v>
      </c>
      <c r="AC22" s="9"/>
      <c r="AD22" s="9"/>
      <c r="AE22" s="10"/>
      <c r="AF22" s="9"/>
      <c r="AJ22" s="14">
        <v>4</v>
      </c>
      <c r="AK22" s="12" t="s">
        <v>37</v>
      </c>
      <c r="AL22" s="14">
        <v>8.64</v>
      </c>
      <c r="AM22" s="15">
        <v>0.98659071631773265</v>
      </c>
      <c r="AO22" s="14">
        <v>4</v>
      </c>
      <c r="AP22" s="12" t="s">
        <v>37</v>
      </c>
      <c r="AQ22" s="14">
        <v>8.64</v>
      </c>
      <c r="AR22" s="15">
        <v>0.98659071631773265</v>
      </c>
      <c r="AS22" s="13">
        <v>0.99175000000000002</v>
      </c>
    </row>
    <row r="23" spans="7:45" x14ac:dyDescent="0.25">
      <c r="G23" s="5">
        <v>201712</v>
      </c>
      <c r="H23" s="5">
        <v>210102</v>
      </c>
      <c r="I23" s="5" t="s">
        <v>20</v>
      </c>
      <c r="J23" s="5">
        <v>3</v>
      </c>
      <c r="K23" s="5">
        <v>62</v>
      </c>
      <c r="L23" s="5">
        <v>1.55</v>
      </c>
      <c r="O23" s="5">
        <v>1</v>
      </c>
      <c r="P23" s="5">
        <v>0</v>
      </c>
      <c r="Q23" s="5">
        <v>12.84</v>
      </c>
      <c r="R23" s="5">
        <v>1</v>
      </c>
      <c r="S23" s="5">
        <v>201702</v>
      </c>
      <c r="T23" s="5">
        <v>999999</v>
      </c>
      <c r="U23" s="5">
        <v>3</v>
      </c>
      <c r="V23" s="5">
        <v>1</v>
      </c>
      <c r="W23" s="5">
        <v>1</v>
      </c>
      <c r="X23" s="5">
        <v>1.55</v>
      </c>
      <c r="Y23" s="5">
        <v>3</v>
      </c>
      <c r="Z23" s="5">
        <v>3</v>
      </c>
      <c r="AA23" s="9"/>
      <c r="AB23" s="9">
        <f t="shared" si="0"/>
        <v>0</v>
      </c>
      <c r="AC23" s="9"/>
      <c r="AD23" s="9"/>
      <c r="AE23" s="10"/>
      <c r="AF23" s="9"/>
      <c r="AJ23" s="14">
        <v>5</v>
      </c>
      <c r="AK23" s="12" t="s">
        <v>38</v>
      </c>
      <c r="AL23" s="14">
        <v>9.0500000000000007</v>
      </c>
      <c r="AM23" s="15">
        <v>1.0620296252877199</v>
      </c>
      <c r="AO23" s="14">
        <v>5</v>
      </c>
      <c r="AP23" s="12" t="s">
        <v>38</v>
      </c>
      <c r="AQ23" s="14">
        <v>9.0500000000000007</v>
      </c>
      <c r="AR23" s="15">
        <v>1.0620296252877199</v>
      </c>
      <c r="AS23" s="13">
        <v>1.0699090909090911</v>
      </c>
    </row>
    <row r="24" spans="7:45" x14ac:dyDescent="0.25">
      <c r="G24" s="5">
        <v>201712</v>
      </c>
      <c r="H24" s="5">
        <v>210102</v>
      </c>
      <c r="I24" s="5" t="s">
        <v>20</v>
      </c>
      <c r="J24" s="5">
        <v>3</v>
      </c>
      <c r="K24" s="5">
        <v>71</v>
      </c>
      <c r="L24" s="5">
        <v>1.2</v>
      </c>
      <c r="O24" s="5">
        <v>0.97699999999999998</v>
      </c>
      <c r="P24" s="5">
        <v>-2.4E-2</v>
      </c>
      <c r="Q24" s="5">
        <v>12.84</v>
      </c>
      <c r="R24" s="5">
        <v>1</v>
      </c>
      <c r="S24" s="5">
        <v>201704</v>
      </c>
      <c r="T24" s="5">
        <v>999999</v>
      </c>
      <c r="U24" s="5">
        <v>3</v>
      </c>
      <c r="V24" s="5">
        <v>1</v>
      </c>
      <c r="W24" s="5">
        <v>1</v>
      </c>
      <c r="X24" s="5">
        <v>1.2290000000000001</v>
      </c>
      <c r="Y24" s="5">
        <v>4</v>
      </c>
      <c r="Z24" s="5">
        <v>3</v>
      </c>
      <c r="AA24" s="9"/>
      <c r="AB24" s="9">
        <f t="shared" si="0"/>
        <v>-2.4E-2</v>
      </c>
      <c r="AC24" s="9"/>
      <c r="AD24" s="9"/>
      <c r="AE24" s="10"/>
      <c r="AF24" s="9"/>
      <c r="AJ24" s="14">
        <v>6</v>
      </c>
      <c r="AK24" s="12" t="s">
        <v>39</v>
      </c>
      <c r="AL24" s="14">
        <v>7.6</v>
      </c>
      <c r="AM24" s="15">
        <v>0.99911150605581023</v>
      </c>
      <c r="AO24" s="14">
        <v>6</v>
      </c>
      <c r="AP24" s="12" t="s">
        <v>39</v>
      </c>
      <c r="AQ24" s="14">
        <v>7.6</v>
      </c>
      <c r="AR24" s="15">
        <v>0.99911150605581023</v>
      </c>
      <c r="AS24" s="13">
        <v>1.0011111111111111</v>
      </c>
    </row>
    <row r="25" spans="7:45" x14ac:dyDescent="0.25">
      <c r="G25" s="5">
        <v>201712</v>
      </c>
      <c r="H25" s="5">
        <v>210102</v>
      </c>
      <c r="I25" s="5" t="s">
        <v>20</v>
      </c>
      <c r="J25" s="5">
        <v>3</v>
      </c>
      <c r="K25" s="5">
        <v>73</v>
      </c>
      <c r="L25" s="5">
        <v>1.95</v>
      </c>
      <c r="O25" s="5">
        <v>1</v>
      </c>
      <c r="P25" s="5">
        <v>0</v>
      </c>
      <c r="Q25" s="5">
        <v>12.84</v>
      </c>
      <c r="R25" s="5">
        <v>1</v>
      </c>
      <c r="S25" s="5">
        <v>201702</v>
      </c>
      <c r="T25" s="5">
        <v>999999</v>
      </c>
      <c r="U25" s="5">
        <v>3</v>
      </c>
      <c r="V25" s="5">
        <v>2</v>
      </c>
      <c r="W25" s="5">
        <v>1</v>
      </c>
      <c r="X25" s="5">
        <v>1.95</v>
      </c>
      <c r="Y25" s="5">
        <v>3</v>
      </c>
      <c r="Z25" s="5">
        <v>3</v>
      </c>
      <c r="AA25" s="9"/>
      <c r="AB25" s="9">
        <f t="shared" si="0"/>
        <v>0</v>
      </c>
      <c r="AC25" s="9"/>
      <c r="AD25" s="9"/>
      <c r="AE25" s="10"/>
      <c r="AF25" s="9"/>
      <c r="AJ25" s="14">
        <v>7</v>
      </c>
      <c r="AK25" s="12" t="s">
        <v>46</v>
      </c>
      <c r="AL25" s="14">
        <v>8.91</v>
      </c>
      <c r="AM25" s="15">
        <v>0.98933005927434003</v>
      </c>
      <c r="AO25" s="14">
        <v>7</v>
      </c>
      <c r="AP25" s="12" t="s">
        <v>46</v>
      </c>
      <c r="AQ25" s="14">
        <v>8.91</v>
      </c>
      <c r="AR25" s="15">
        <v>0.98933005927434003</v>
      </c>
      <c r="AS25" s="13">
        <v>0.99254545454545451</v>
      </c>
    </row>
    <row r="26" spans="7:45" x14ac:dyDescent="0.25">
      <c r="G26" s="5">
        <v>201712</v>
      </c>
      <c r="H26" s="5">
        <v>210102</v>
      </c>
      <c r="I26" s="5" t="s">
        <v>20</v>
      </c>
      <c r="J26" s="5">
        <v>3</v>
      </c>
      <c r="K26" s="5">
        <v>77</v>
      </c>
      <c r="L26" s="5">
        <v>1.5</v>
      </c>
      <c r="O26" s="5">
        <v>1</v>
      </c>
      <c r="P26" s="5">
        <v>0</v>
      </c>
      <c r="Q26" s="5">
        <v>12.84</v>
      </c>
      <c r="R26" s="5">
        <v>1</v>
      </c>
      <c r="S26" s="5">
        <v>201702</v>
      </c>
      <c r="T26" s="5">
        <v>999999</v>
      </c>
      <c r="U26" s="5">
        <v>3</v>
      </c>
      <c r="V26" s="5">
        <v>2</v>
      </c>
      <c r="W26" s="5">
        <v>1</v>
      </c>
      <c r="X26" s="5">
        <v>1.5</v>
      </c>
      <c r="Y26" s="5">
        <v>3</v>
      </c>
      <c r="Z26" s="5">
        <v>3</v>
      </c>
      <c r="AA26" s="9"/>
      <c r="AB26" s="9">
        <f t="shared" si="0"/>
        <v>0</v>
      </c>
      <c r="AC26" s="9"/>
      <c r="AD26" s="9"/>
      <c r="AE26" s="10"/>
      <c r="AF26" s="9"/>
      <c r="AJ26" s="14">
        <v>8</v>
      </c>
      <c r="AK26" s="12" t="s">
        <v>40</v>
      </c>
      <c r="AL26" s="14">
        <v>8.1300000000000008</v>
      </c>
      <c r="AM26" s="15">
        <v>1.0054816361541907</v>
      </c>
      <c r="AO26" s="14">
        <v>8</v>
      </c>
      <c r="AP26" s="12" t="s">
        <v>40</v>
      </c>
      <c r="AQ26" s="14">
        <v>8.1300000000000008</v>
      </c>
      <c r="AR26" s="15">
        <v>1.0054816361541907</v>
      </c>
      <c r="AS26" s="13">
        <v>1.0086666666666668</v>
      </c>
    </row>
    <row r="27" spans="7:45" x14ac:dyDescent="0.25">
      <c r="G27" s="5">
        <v>201712</v>
      </c>
      <c r="H27" s="5">
        <v>210102</v>
      </c>
      <c r="I27" s="5" t="s">
        <v>20</v>
      </c>
      <c r="J27" s="5">
        <v>4</v>
      </c>
      <c r="K27" s="5">
        <v>94</v>
      </c>
      <c r="L27" s="5">
        <v>1.0900000000000001</v>
      </c>
      <c r="M27" s="5" t="s">
        <v>23</v>
      </c>
      <c r="N27" s="5" t="s">
        <v>23</v>
      </c>
      <c r="O27" s="5">
        <v>0.78400000000000003</v>
      </c>
      <c r="P27" s="5">
        <v>-0.24299999999999999</v>
      </c>
      <c r="Q27" s="5">
        <v>12.84</v>
      </c>
      <c r="R27" s="5">
        <v>1</v>
      </c>
      <c r="S27" s="5">
        <v>201702</v>
      </c>
      <c r="T27" s="5">
        <v>999999</v>
      </c>
      <c r="U27" s="5">
        <v>3</v>
      </c>
      <c r="V27" s="5">
        <v>1</v>
      </c>
      <c r="W27" s="5">
        <v>1</v>
      </c>
      <c r="X27" s="5">
        <v>1.39</v>
      </c>
      <c r="Y27" s="5">
        <v>3</v>
      </c>
      <c r="Z27" s="5">
        <v>3</v>
      </c>
      <c r="AA27" s="9"/>
      <c r="AB27" s="9">
        <f t="shared" si="0"/>
        <v>-0.24299999999999999</v>
      </c>
      <c r="AC27" s="9"/>
      <c r="AD27" s="9"/>
      <c r="AE27" s="10"/>
      <c r="AF27" s="9"/>
      <c r="AJ27" s="14">
        <v>9</v>
      </c>
      <c r="AK27" s="12" t="s">
        <v>41</v>
      </c>
      <c r="AL27" s="14">
        <v>11.74</v>
      </c>
      <c r="AM27" s="15">
        <v>1.0140388078424278</v>
      </c>
      <c r="AO27" s="14">
        <v>9</v>
      </c>
      <c r="AP27" s="12" t="s">
        <v>41</v>
      </c>
      <c r="AQ27" s="14">
        <v>11.74</v>
      </c>
      <c r="AR27" s="15">
        <v>1.0140388078424278</v>
      </c>
      <c r="AS27" s="13">
        <v>1.0173529411764708</v>
      </c>
    </row>
    <row r="28" spans="7:45" x14ac:dyDescent="0.25">
      <c r="G28" s="5">
        <v>201712</v>
      </c>
      <c r="H28" s="5">
        <v>210102</v>
      </c>
      <c r="I28" s="5" t="s">
        <v>20</v>
      </c>
      <c r="J28" s="5">
        <v>3</v>
      </c>
      <c r="K28" s="5">
        <v>801</v>
      </c>
      <c r="L28" s="5">
        <v>1.1000000000000001</v>
      </c>
      <c r="O28" s="5">
        <v>0.91700000000000004</v>
      </c>
      <c r="P28" s="5">
        <v>-8.6999999999999994E-2</v>
      </c>
      <c r="Q28" s="5">
        <v>12.84</v>
      </c>
      <c r="R28" s="5">
        <v>1</v>
      </c>
      <c r="S28" s="5">
        <v>201702</v>
      </c>
      <c r="T28" s="5">
        <v>999999</v>
      </c>
      <c r="U28" s="5">
        <v>3</v>
      </c>
      <c r="V28" s="5">
        <v>1</v>
      </c>
      <c r="W28" s="5">
        <v>1</v>
      </c>
      <c r="X28" s="5">
        <v>1.2</v>
      </c>
      <c r="Y28" s="5">
        <v>3</v>
      </c>
      <c r="Z28" s="5">
        <v>3</v>
      </c>
      <c r="AA28" s="9"/>
      <c r="AB28" s="9">
        <f t="shared" si="0"/>
        <v>-8.6999999999999994E-2</v>
      </c>
      <c r="AC28" s="9"/>
      <c r="AD28" s="9"/>
      <c r="AE28" s="10"/>
      <c r="AF28" s="9"/>
      <c r="AJ28" s="14">
        <v>10</v>
      </c>
      <c r="AK28" s="12" t="s">
        <v>42</v>
      </c>
      <c r="AL28" s="14">
        <v>3.96</v>
      </c>
      <c r="AM28" s="15">
        <v>1.0682267171659934</v>
      </c>
      <c r="AO28" s="14">
        <v>10</v>
      </c>
      <c r="AP28" s="12" t="s">
        <v>42</v>
      </c>
      <c r="AQ28" s="14">
        <v>3.96</v>
      </c>
      <c r="AR28" s="15">
        <v>1.0682267171659934</v>
      </c>
      <c r="AS28" s="13">
        <v>1.0771428571428572</v>
      </c>
    </row>
    <row r="29" spans="7:45" x14ac:dyDescent="0.25">
      <c r="G29" s="5">
        <v>201712</v>
      </c>
      <c r="H29" s="5">
        <v>210102</v>
      </c>
      <c r="I29" s="5" t="s">
        <v>20</v>
      </c>
      <c r="J29" s="5">
        <v>3</v>
      </c>
      <c r="K29" s="5">
        <v>802</v>
      </c>
      <c r="L29" s="5">
        <v>1.0900000000000001</v>
      </c>
      <c r="O29" s="5">
        <v>1</v>
      </c>
      <c r="P29" s="5">
        <v>0</v>
      </c>
      <c r="Q29" s="5">
        <v>12.84</v>
      </c>
      <c r="R29" s="5">
        <v>1</v>
      </c>
      <c r="S29" s="5">
        <v>201702</v>
      </c>
      <c r="T29" s="5">
        <v>999999</v>
      </c>
      <c r="U29" s="5">
        <v>3</v>
      </c>
      <c r="V29" s="5">
        <v>1</v>
      </c>
      <c r="W29" s="5">
        <v>1</v>
      </c>
      <c r="X29" s="5">
        <v>1.0900000000000001</v>
      </c>
      <c r="Y29" s="5">
        <v>3</v>
      </c>
      <c r="Z29" s="5">
        <v>3</v>
      </c>
      <c r="AA29" s="9"/>
      <c r="AB29" s="9">
        <f t="shared" si="0"/>
        <v>0</v>
      </c>
      <c r="AC29" s="9"/>
      <c r="AD29" s="9"/>
      <c r="AE29" s="10"/>
      <c r="AF29" s="9"/>
      <c r="AJ29" s="14">
        <v>11</v>
      </c>
      <c r="AK29" s="12" t="s">
        <v>43</v>
      </c>
      <c r="AL29" s="14">
        <v>4.9000000000000004</v>
      </c>
      <c r="AM29" s="15">
        <v>0.94475151483150877</v>
      </c>
      <c r="AO29" s="14">
        <v>11</v>
      </c>
      <c r="AP29" s="12" t="s">
        <v>43</v>
      </c>
      <c r="AQ29" s="14">
        <v>4.9000000000000004</v>
      </c>
      <c r="AR29" s="15">
        <v>0.94475151483150877</v>
      </c>
      <c r="AS29" s="13">
        <v>0.94666666666666666</v>
      </c>
    </row>
    <row r="30" spans="7:45" x14ac:dyDescent="0.25">
      <c r="G30" s="5">
        <v>201712</v>
      </c>
      <c r="H30" s="5">
        <v>210102</v>
      </c>
      <c r="I30" s="5" t="s">
        <v>20</v>
      </c>
      <c r="J30" s="5">
        <v>3</v>
      </c>
      <c r="K30" s="5">
        <v>803</v>
      </c>
      <c r="L30" s="5">
        <v>1</v>
      </c>
      <c r="M30" s="5" t="s">
        <v>22</v>
      </c>
      <c r="N30" s="5" t="s">
        <v>22</v>
      </c>
      <c r="O30" s="5">
        <v>0.83299999999999996</v>
      </c>
      <c r="P30" s="5">
        <v>-0.182</v>
      </c>
      <c r="Q30" s="5">
        <v>12.84</v>
      </c>
      <c r="R30" s="5">
        <v>1</v>
      </c>
      <c r="S30" s="5">
        <v>201702</v>
      </c>
      <c r="T30" s="5">
        <v>999999</v>
      </c>
      <c r="U30" s="5">
        <v>3</v>
      </c>
      <c r="V30" s="5">
        <v>1</v>
      </c>
      <c r="W30" s="5">
        <v>1</v>
      </c>
      <c r="X30" s="5">
        <v>1.2</v>
      </c>
      <c r="Y30" s="5">
        <v>3</v>
      </c>
      <c r="Z30" s="5">
        <v>3</v>
      </c>
      <c r="AA30" s="9"/>
      <c r="AB30" s="9">
        <f t="shared" si="0"/>
        <v>-0.182</v>
      </c>
      <c r="AC30" s="9"/>
      <c r="AD30" s="9"/>
      <c r="AE30" s="10"/>
      <c r="AF30" s="9"/>
      <c r="AJ30" s="14">
        <v>12</v>
      </c>
      <c r="AK30" s="12" t="s">
        <v>44</v>
      </c>
      <c r="AL30" s="14">
        <v>9.7100000000000009</v>
      </c>
      <c r="AM30" s="15">
        <v>1.0238248371815741</v>
      </c>
      <c r="AO30" s="14">
        <v>12</v>
      </c>
      <c r="AP30" s="12" t="s">
        <v>44</v>
      </c>
      <c r="AQ30" s="14">
        <v>9.7100000000000009</v>
      </c>
      <c r="AR30" s="15">
        <v>1.0238248371815741</v>
      </c>
      <c r="AS30" s="13">
        <v>1.0367272727272729</v>
      </c>
    </row>
    <row r="31" spans="7:45" x14ac:dyDescent="0.25">
      <c r="G31" s="5">
        <v>201712</v>
      </c>
      <c r="H31" s="5">
        <v>210102</v>
      </c>
      <c r="I31" s="5" t="s">
        <v>20</v>
      </c>
      <c r="J31" s="5">
        <v>3</v>
      </c>
      <c r="K31" s="5">
        <v>807</v>
      </c>
      <c r="L31" s="5">
        <v>1</v>
      </c>
      <c r="O31" s="5">
        <v>1</v>
      </c>
      <c r="P31" s="5">
        <v>0</v>
      </c>
      <c r="Q31" s="5">
        <v>12.84</v>
      </c>
      <c r="R31" s="5">
        <v>1</v>
      </c>
      <c r="S31" s="5">
        <v>201702</v>
      </c>
      <c r="T31" s="5">
        <v>999999</v>
      </c>
      <c r="U31" s="5">
        <v>3</v>
      </c>
      <c r="V31" s="5">
        <v>1</v>
      </c>
      <c r="W31" s="5">
        <v>2</v>
      </c>
      <c r="X31" s="5">
        <v>1</v>
      </c>
      <c r="Y31" s="5">
        <v>3</v>
      </c>
      <c r="Z31" s="5">
        <v>3</v>
      </c>
      <c r="AA31" s="9"/>
      <c r="AB31" s="9">
        <f t="shared" si="0"/>
        <v>0</v>
      </c>
      <c r="AC31" s="9"/>
      <c r="AD31" s="9"/>
      <c r="AE31" s="10"/>
      <c r="AF31" s="9"/>
      <c r="AJ31" s="14">
        <v>13</v>
      </c>
      <c r="AK31" s="11" t="s">
        <v>45</v>
      </c>
      <c r="AL31" s="14">
        <v>3.66</v>
      </c>
      <c r="AM31" s="15">
        <v>1.0026702253848241</v>
      </c>
      <c r="AO31" s="14">
        <v>13</v>
      </c>
      <c r="AP31" s="11" t="s">
        <v>45</v>
      </c>
      <c r="AQ31" s="14">
        <v>3.66</v>
      </c>
      <c r="AR31" s="15">
        <v>1.0026702253848241</v>
      </c>
      <c r="AS31" s="13">
        <v>1.0056666666666667</v>
      </c>
    </row>
    <row r="32" spans="7:45" x14ac:dyDescent="0.25">
      <c r="G32" s="5">
        <v>201712</v>
      </c>
      <c r="H32" s="5">
        <v>210102</v>
      </c>
      <c r="I32" s="5" t="s">
        <v>20</v>
      </c>
      <c r="J32" s="5">
        <v>3</v>
      </c>
      <c r="K32" s="5">
        <v>808</v>
      </c>
      <c r="L32" s="5">
        <v>1.1000000000000001</v>
      </c>
      <c r="O32" s="5">
        <v>1.1000000000000001</v>
      </c>
      <c r="P32" s="5">
        <v>9.5000000000000001E-2</v>
      </c>
      <c r="Q32" s="5">
        <v>12.84</v>
      </c>
      <c r="R32" s="5">
        <v>1</v>
      </c>
      <c r="S32" s="5">
        <v>201702</v>
      </c>
      <c r="T32" s="5">
        <v>999999</v>
      </c>
      <c r="U32" s="5">
        <v>3</v>
      </c>
      <c r="V32" s="5">
        <v>1</v>
      </c>
      <c r="W32" s="5">
        <v>4</v>
      </c>
      <c r="X32" s="5">
        <v>1</v>
      </c>
      <c r="Y32" s="5">
        <v>3</v>
      </c>
      <c r="Z32" s="5">
        <v>3</v>
      </c>
      <c r="AA32" s="9"/>
      <c r="AB32" s="9">
        <f t="shared" si="0"/>
        <v>0.38</v>
      </c>
      <c r="AC32" s="9"/>
      <c r="AD32" s="9"/>
      <c r="AE32" s="10"/>
      <c r="AF32" s="9"/>
      <c r="AJ32" s="16" t="s">
        <v>52</v>
      </c>
      <c r="AK32" s="17" t="s">
        <v>51</v>
      </c>
      <c r="AL32" s="16">
        <f>SUM(AL20:AL31)</f>
        <v>100</v>
      </c>
      <c r="AM32" s="16">
        <f>SUMPRODUCT(AL20:AL31,AM20:AM31)/100</f>
        <v>1.0084030403196402</v>
      </c>
      <c r="AO32" s="16" t="s">
        <v>52</v>
      </c>
      <c r="AP32" s="17" t="s">
        <v>51</v>
      </c>
      <c r="AQ32" s="16">
        <f>SUM(AQ20:AQ31)</f>
        <v>100</v>
      </c>
      <c r="AR32" s="18">
        <f>SUMPRODUCT(AQ20:AQ31,AR20:AR31)/100</f>
        <v>1.0084030403196402</v>
      </c>
      <c r="AS32" s="19">
        <f>SUMPRODUCT(AQ20:AQ31,AS20:AS31)/100</f>
        <v>1.0143094430286055</v>
      </c>
    </row>
    <row r="33" spans="7:33" x14ac:dyDescent="0.25">
      <c r="G33" s="5">
        <v>201712</v>
      </c>
      <c r="H33" s="5">
        <v>210102</v>
      </c>
      <c r="I33" s="5" t="s">
        <v>20</v>
      </c>
      <c r="J33" s="5">
        <v>3</v>
      </c>
      <c r="K33" s="5">
        <v>814</v>
      </c>
      <c r="L33" s="5">
        <v>1.6</v>
      </c>
      <c r="O33" s="5">
        <v>1.0669999999999999</v>
      </c>
      <c r="P33" s="5">
        <v>6.5000000000000002E-2</v>
      </c>
      <c r="Q33" s="5">
        <v>12.84</v>
      </c>
      <c r="R33" s="5">
        <v>1</v>
      </c>
      <c r="S33" s="5">
        <v>201702</v>
      </c>
      <c r="T33" s="5">
        <v>999999</v>
      </c>
      <c r="U33" s="5">
        <v>3</v>
      </c>
      <c r="V33" s="5">
        <v>1</v>
      </c>
      <c r="W33" s="5">
        <v>1</v>
      </c>
      <c r="X33" s="5">
        <v>1.5</v>
      </c>
      <c r="Y33" s="5">
        <v>3</v>
      </c>
      <c r="Z33" s="5">
        <v>3</v>
      </c>
      <c r="AA33" s="9"/>
      <c r="AB33" s="9">
        <f t="shared" si="0"/>
        <v>6.5000000000000002E-2</v>
      </c>
      <c r="AC33" s="9"/>
      <c r="AD33" s="9"/>
      <c r="AE33" s="10"/>
      <c r="AF33" s="9"/>
    </row>
    <row r="34" spans="7:33" x14ac:dyDescent="0.25">
      <c r="G34" s="5">
        <v>201712</v>
      </c>
      <c r="H34" s="5">
        <v>210102</v>
      </c>
      <c r="I34" s="5" t="s">
        <v>20</v>
      </c>
      <c r="J34" s="5">
        <v>3</v>
      </c>
      <c r="K34" s="5">
        <v>941</v>
      </c>
      <c r="L34" s="5">
        <v>1.3</v>
      </c>
      <c r="O34" s="5">
        <v>1</v>
      </c>
      <c r="P34" s="5">
        <v>0</v>
      </c>
      <c r="Q34" s="5">
        <v>12.84</v>
      </c>
      <c r="R34" s="5">
        <v>1</v>
      </c>
      <c r="S34" s="5">
        <v>201702</v>
      </c>
      <c r="T34" s="5">
        <v>999999</v>
      </c>
      <c r="U34" s="5">
        <v>3</v>
      </c>
      <c r="V34" s="5">
        <v>1</v>
      </c>
      <c r="W34" s="5">
        <v>2</v>
      </c>
      <c r="X34" s="5">
        <v>1.3</v>
      </c>
      <c r="Y34" s="5">
        <v>3</v>
      </c>
      <c r="Z34" s="5">
        <v>3</v>
      </c>
      <c r="AA34" s="9"/>
      <c r="AB34" s="9">
        <f t="shared" si="0"/>
        <v>0</v>
      </c>
      <c r="AC34" s="9">
        <f>SUM(W20:W34)</f>
        <v>20</v>
      </c>
      <c r="AD34" s="9">
        <f>SUM(AB20:AB34)/AC34</f>
        <v>-3.4799999999999998E-2</v>
      </c>
      <c r="AE34" s="10">
        <f>EXP(AD34)</f>
        <v>0.96579855665421388</v>
      </c>
      <c r="AF34" s="9"/>
      <c r="AG34" s="5">
        <f>SUMPRODUCT(O20:O34,W20:W34)/AC34</f>
        <v>0.97355000000000014</v>
      </c>
    </row>
    <row r="35" spans="7:33" x14ac:dyDescent="0.25">
      <c r="G35" s="5">
        <v>201712</v>
      </c>
      <c r="H35" s="5">
        <v>210102</v>
      </c>
      <c r="I35" s="5" t="s">
        <v>20</v>
      </c>
      <c r="J35" s="5">
        <v>3</v>
      </c>
      <c r="K35" s="5">
        <v>15</v>
      </c>
      <c r="L35" s="5">
        <v>1.1000000000000001</v>
      </c>
      <c r="O35" s="5">
        <v>1.1000000000000001</v>
      </c>
      <c r="P35" s="5">
        <v>9.5000000000000001E-2</v>
      </c>
      <c r="Q35" s="5">
        <v>8.64</v>
      </c>
      <c r="R35" s="5">
        <v>1</v>
      </c>
      <c r="S35" s="5">
        <v>201702</v>
      </c>
      <c r="T35" s="5">
        <v>999999</v>
      </c>
      <c r="U35" s="5">
        <v>4</v>
      </c>
      <c r="V35" s="5">
        <v>1</v>
      </c>
      <c r="W35" s="5">
        <v>1</v>
      </c>
      <c r="X35" s="5">
        <v>1</v>
      </c>
      <c r="Y35" s="5">
        <v>3</v>
      </c>
      <c r="Z35" s="5">
        <v>4</v>
      </c>
      <c r="AA35" s="9"/>
      <c r="AB35" s="9">
        <f t="shared" si="0"/>
        <v>9.5000000000000001E-2</v>
      </c>
      <c r="AC35" s="9"/>
      <c r="AD35" s="9"/>
      <c r="AE35" s="10"/>
      <c r="AF35" s="9"/>
    </row>
    <row r="36" spans="7:33" x14ac:dyDescent="0.25">
      <c r="G36" s="5">
        <v>201712</v>
      </c>
      <c r="H36" s="5">
        <v>210102</v>
      </c>
      <c r="I36" s="5" t="s">
        <v>20</v>
      </c>
      <c r="J36" s="5">
        <v>3</v>
      </c>
      <c r="K36" s="5">
        <v>80</v>
      </c>
      <c r="L36" s="5">
        <v>1.0900000000000001</v>
      </c>
      <c r="O36" s="5">
        <v>1</v>
      </c>
      <c r="P36" s="5">
        <v>0</v>
      </c>
      <c r="Q36" s="5">
        <v>8.64</v>
      </c>
      <c r="R36" s="5">
        <v>1</v>
      </c>
      <c r="S36" s="5">
        <v>201702</v>
      </c>
      <c r="T36" s="5">
        <v>999999</v>
      </c>
      <c r="U36" s="5">
        <v>4</v>
      </c>
      <c r="V36" s="5">
        <v>1</v>
      </c>
      <c r="W36" s="5">
        <v>1</v>
      </c>
      <c r="X36" s="5">
        <v>1.0900000000000001</v>
      </c>
      <c r="Y36" s="5">
        <v>3</v>
      </c>
      <c r="Z36" s="5">
        <v>4</v>
      </c>
      <c r="AA36" s="9"/>
      <c r="AB36" s="9">
        <f t="shared" si="0"/>
        <v>0</v>
      </c>
      <c r="AC36" s="9"/>
      <c r="AD36" s="9"/>
      <c r="AE36" s="10"/>
      <c r="AF36" s="9"/>
    </row>
    <row r="37" spans="7:33" x14ac:dyDescent="0.25">
      <c r="G37" s="5">
        <v>201712</v>
      </c>
      <c r="H37" s="5">
        <v>210102</v>
      </c>
      <c r="I37" s="5" t="s">
        <v>20</v>
      </c>
      <c r="J37" s="5">
        <v>3</v>
      </c>
      <c r="K37" s="5">
        <v>91</v>
      </c>
      <c r="L37" s="5">
        <v>1.55</v>
      </c>
      <c r="O37" s="5">
        <v>1</v>
      </c>
      <c r="P37" s="5">
        <v>0</v>
      </c>
      <c r="Q37" s="5">
        <v>8.64</v>
      </c>
      <c r="R37" s="5">
        <v>1</v>
      </c>
      <c r="S37" s="5">
        <v>201702</v>
      </c>
      <c r="T37" s="5">
        <v>999999</v>
      </c>
      <c r="U37" s="5">
        <v>4</v>
      </c>
      <c r="V37" s="5">
        <v>2</v>
      </c>
      <c r="W37" s="5">
        <v>1</v>
      </c>
      <c r="X37" s="5">
        <v>1.55</v>
      </c>
      <c r="Y37" s="5">
        <v>3</v>
      </c>
      <c r="Z37" s="5">
        <v>4</v>
      </c>
      <c r="AA37" s="9"/>
      <c r="AB37" s="9">
        <f t="shared" si="0"/>
        <v>0</v>
      </c>
      <c r="AC37" s="9"/>
      <c r="AD37" s="9"/>
      <c r="AE37" s="10"/>
      <c r="AF37" s="9"/>
    </row>
    <row r="38" spans="7:33" x14ac:dyDescent="0.25">
      <c r="G38" s="5">
        <v>201712</v>
      </c>
      <c r="H38" s="5">
        <v>210102</v>
      </c>
      <c r="I38" s="5" t="s">
        <v>20</v>
      </c>
      <c r="J38" s="5">
        <v>3</v>
      </c>
      <c r="K38" s="5">
        <v>94</v>
      </c>
      <c r="L38" s="5">
        <v>1.0900000000000001</v>
      </c>
      <c r="O38" s="5">
        <v>0.78400000000000003</v>
      </c>
      <c r="P38" s="5">
        <v>-0.24299999999999999</v>
      </c>
      <c r="Q38" s="5">
        <v>8.64</v>
      </c>
      <c r="R38" s="5">
        <v>1</v>
      </c>
      <c r="S38" s="5">
        <v>201702</v>
      </c>
      <c r="T38" s="5">
        <v>999999</v>
      </c>
      <c r="U38" s="5">
        <v>4</v>
      </c>
      <c r="V38" s="5">
        <v>1</v>
      </c>
      <c r="W38" s="5">
        <v>1</v>
      </c>
      <c r="X38" s="5">
        <v>1.39</v>
      </c>
      <c r="Y38" s="5">
        <v>3</v>
      </c>
      <c r="Z38" s="5">
        <v>4</v>
      </c>
      <c r="AA38" s="9"/>
      <c r="AB38" s="9">
        <f t="shared" si="0"/>
        <v>-0.24299999999999999</v>
      </c>
      <c r="AC38" s="9"/>
      <c r="AD38" s="9"/>
      <c r="AE38" s="10"/>
      <c r="AF38" s="9"/>
    </row>
    <row r="39" spans="7:33" x14ac:dyDescent="0.25">
      <c r="G39" s="5">
        <v>201712</v>
      </c>
      <c r="H39" s="5">
        <v>210102</v>
      </c>
      <c r="I39" s="5" t="s">
        <v>20</v>
      </c>
      <c r="J39" s="5">
        <v>3</v>
      </c>
      <c r="K39" s="5">
        <v>801</v>
      </c>
      <c r="L39" s="5">
        <v>1.1000000000000001</v>
      </c>
      <c r="O39" s="5">
        <v>0.91700000000000004</v>
      </c>
      <c r="P39" s="5">
        <v>-8.6999999999999994E-2</v>
      </c>
      <c r="Q39" s="5">
        <v>8.64</v>
      </c>
      <c r="R39" s="5">
        <v>1</v>
      </c>
      <c r="S39" s="5">
        <v>201702</v>
      </c>
      <c r="T39" s="5">
        <v>999999</v>
      </c>
      <c r="U39" s="5">
        <v>4</v>
      </c>
      <c r="V39" s="5">
        <v>1</v>
      </c>
      <c r="W39" s="5">
        <v>1</v>
      </c>
      <c r="X39" s="5">
        <v>1.2</v>
      </c>
      <c r="Y39" s="5">
        <v>3</v>
      </c>
      <c r="Z39" s="5">
        <v>4</v>
      </c>
      <c r="AA39" s="9"/>
      <c r="AB39" s="9">
        <f t="shared" si="0"/>
        <v>-8.6999999999999994E-2</v>
      </c>
      <c r="AC39" s="9"/>
      <c r="AD39" s="9"/>
      <c r="AE39" s="10"/>
      <c r="AF39" s="9"/>
    </row>
    <row r="40" spans="7:33" x14ac:dyDescent="0.25">
      <c r="G40" s="5">
        <v>201712</v>
      </c>
      <c r="H40" s="5">
        <v>210102</v>
      </c>
      <c r="I40" s="5" t="s">
        <v>20</v>
      </c>
      <c r="J40" s="5">
        <v>3</v>
      </c>
      <c r="K40" s="5">
        <v>802</v>
      </c>
      <c r="L40" s="5">
        <v>1.39</v>
      </c>
      <c r="O40" s="5">
        <v>1</v>
      </c>
      <c r="P40" s="5">
        <v>0</v>
      </c>
      <c r="Q40" s="5">
        <v>8.64</v>
      </c>
      <c r="R40" s="5">
        <v>1</v>
      </c>
      <c r="S40" s="5">
        <v>201702</v>
      </c>
      <c r="T40" s="5">
        <v>999999</v>
      </c>
      <c r="U40" s="5">
        <v>4</v>
      </c>
      <c r="V40" s="5">
        <v>1</v>
      </c>
      <c r="W40" s="5">
        <v>1</v>
      </c>
      <c r="X40" s="5">
        <v>1.39</v>
      </c>
      <c r="Y40" s="5">
        <v>3</v>
      </c>
      <c r="Z40" s="5">
        <v>4</v>
      </c>
      <c r="AA40" s="9"/>
      <c r="AB40" s="9">
        <f t="shared" si="0"/>
        <v>0</v>
      </c>
      <c r="AC40" s="9"/>
      <c r="AD40" s="9"/>
      <c r="AE40" s="10"/>
      <c r="AF40" s="9"/>
    </row>
    <row r="41" spans="7:33" x14ac:dyDescent="0.25">
      <c r="G41" s="5">
        <v>201712</v>
      </c>
      <c r="H41" s="5">
        <v>210102</v>
      </c>
      <c r="I41" s="5" t="s">
        <v>20</v>
      </c>
      <c r="J41" s="5">
        <v>3</v>
      </c>
      <c r="K41" s="5">
        <v>803</v>
      </c>
      <c r="L41" s="5">
        <v>1</v>
      </c>
      <c r="O41" s="5">
        <v>0.83299999999999996</v>
      </c>
      <c r="P41" s="5">
        <v>-0.182</v>
      </c>
      <c r="Q41" s="5">
        <v>8.64</v>
      </c>
      <c r="R41" s="5">
        <v>1</v>
      </c>
      <c r="S41" s="5">
        <v>201702</v>
      </c>
      <c r="T41" s="5">
        <v>999999</v>
      </c>
      <c r="U41" s="5">
        <v>4</v>
      </c>
      <c r="V41" s="5">
        <v>1</v>
      </c>
      <c r="W41" s="5">
        <v>1</v>
      </c>
      <c r="X41" s="5">
        <v>1.2</v>
      </c>
      <c r="Y41" s="5">
        <v>3</v>
      </c>
      <c r="Z41" s="5">
        <v>4</v>
      </c>
      <c r="AA41" s="9"/>
      <c r="AB41" s="9">
        <f t="shared" si="0"/>
        <v>-0.182</v>
      </c>
      <c r="AC41" s="9"/>
      <c r="AD41" s="9"/>
      <c r="AE41" s="10"/>
      <c r="AF41" s="9"/>
    </row>
    <row r="42" spans="7:33" x14ac:dyDescent="0.25">
      <c r="G42" s="5">
        <v>201712</v>
      </c>
      <c r="H42" s="5">
        <v>210102</v>
      </c>
      <c r="I42" s="5" t="s">
        <v>20</v>
      </c>
      <c r="J42" s="5">
        <v>3</v>
      </c>
      <c r="K42" s="5">
        <v>807</v>
      </c>
      <c r="L42" s="5">
        <v>1</v>
      </c>
      <c r="O42" s="5">
        <v>1</v>
      </c>
      <c r="P42" s="5">
        <v>0</v>
      </c>
      <c r="Q42" s="5">
        <v>8.64</v>
      </c>
      <c r="R42" s="5">
        <v>1</v>
      </c>
      <c r="S42" s="5">
        <v>201702</v>
      </c>
      <c r="T42" s="5">
        <v>999999</v>
      </c>
      <c r="U42" s="5">
        <v>4</v>
      </c>
      <c r="V42" s="5">
        <v>1</v>
      </c>
      <c r="W42" s="5">
        <v>1</v>
      </c>
      <c r="X42" s="5">
        <v>1</v>
      </c>
      <c r="Y42" s="5">
        <v>3</v>
      </c>
      <c r="Z42" s="5">
        <v>4</v>
      </c>
      <c r="AA42" s="9"/>
      <c r="AB42" s="9">
        <f t="shared" si="0"/>
        <v>0</v>
      </c>
      <c r="AC42" s="9"/>
      <c r="AD42" s="9"/>
      <c r="AE42" s="10"/>
      <c r="AF42" s="9"/>
    </row>
    <row r="43" spans="7:33" x14ac:dyDescent="0.25">
      <c r="G43" s="5">
        <v>201712</v>
      </c>
      <c r="H43" s="5">
        <v>210102</v>
      </c>
      <c r="I43" s="5" t="s">
        <v>20</v>
      </c>
      <c r="J43" s="5">
        <v>3</v>
      </c>
      <c r="K43" s="5">
        <v>808</v>
      </c>
      <c r="L43" s="5">
        <v>1.1000000000000001</v>
      </c>
      <c r="O43" s="5">
        <v>1.1000000000000001</v>
      </c>
      <c r="P43" s="5">
        <v>9.5000000000000001E-2</v>
      </c>
      <c r="Q43" s="5">
        <v>8.64</v>
      </c>
      <c r="R43" s="5">
        <v>1</v>
      </c>
      <c r="S43" s="5">
        <v>201702</v>
      </c>
      <c r="T43" s="5">
        <v>999999</v>
      </c>
      <c r="U43" s="5">
        <v>4</v>
      </c>
      <c r="V43" s="5">
        <v>1</v>
      </c>
      <c r="W43" s="5">
        <v>2</v>
      </c>
      <c r="X43" s="5">
        <v>1</v>
      </c>
      <c r="Y43" s="5">
        <v>3</v>
      </c>
      <c r="Z43" s="5">
        <v>4</v>
      </c>
      <c r="AA43" s="9"/>
      <c r="AB43" s="9">
        <f t="shared" si="0"/>
        <v>0.19</v>
      </c>
      <c r="AC43" s="9"/>
      <c r="AD43" s="9"/>
      <c r="AE43" s="10"/>
      <c r="AF43" s="9"/>
    </row>
    <row r="44" spans="7:33" x14ac:dyDescent="0.25">
      <c r="G44" s="5">
        <v>201712</v>
      </c>
      <c r="H44" s="5">
        <v>210102</v>
      </c>
      <c r="I44" s="5" t="s">
        <v>20</v>
      </c>
      <c r="J44" s="5">
        <v>3</v>
      </c>
      <c r="K44" s="5">
        <v>814</v>
      </c>
      <c r="L44" s="5">
        <v>1.6</v>
      </c>
      <c r="O44" s="5">
        <v>1.0669999999999999</v>
      </c>
      <c r="P44" s="5">
        <v>6.5000000000000002E-2</v>
      </c>
      <c r="Q44" s="5">
        <v>8.64</v>
      </c>
      <c r="R44" s="5">
        <v>1</v>
      </c>
      <c r="S44" s="5">
        <v>201702</v>
      </c>
      <c r="T44" s="5">
        <v>999999</v>
      </c>
      <c r="U44" s="5">
        <v>4</v>
      </c>
      <c r="V44" s="5">
        <v>1</v>
      </c>
      <c r="W44" s="5">
        <v>1</v>
      </c>
      <c r="X44" s="5">
        <v>1.5</v>
      </c>
      <c r="Y44" s="5">
        <v>3</v>
      </c>
      <c r="Z44" s="5">
        <v>4</v>
      </c>
      <c r="AA44" s="9"/>
      <c r="AB44" s="9">
        <f t="shared" si="0"/>
        <v>6.5000000000000002E-2</v>
      </c>
      <c r="AC44" s="9"/>
      <c r="AD44" s="9"/>
      <c r="AE44" s="10"/>
      <c r="AF44" s="9"/>
    </row>
    <row r="45" spans="7:33" x14ac:dyDescent="0.25">
      <c r="G45" s="5">
        <v>201712</v>
      </c>
      <c r="H45" s="5">
        <v>210102</v>
      </c>
      <c r="I45" s="5" t="s">
        <v>20</v>
      </c>
      <c r="J45" s="5">
        <v>3</v>
      </c>
      <c r="K45" s="5">
        <v>941</v>
      </c>
      <c r="L45" s="5">
        <v>1.3</v>
      </c>
      <c r="O45" s="5">
        <v>1</v>
      </c>
      <c r="P45" s="5">
        <v>0</v>
      </c>
      <c r="Q45" s="5">
        <v>8.64</v>
      </c>
      <c r="R45" s="5">
        <v>1</v>
      </c>
      <c r="S45" s="5">
        <v>201702</v>
      </c>
      <c r="T45" s="5">
        <v>999999</v>
      </c>
      <c r="U45" s="5">
        <v>4</v>
      </c>
      <c r="V45" s="5">
        <v>1</v>
      </c>
      <c r="W45" s="5">
        <v>1</v>
      </c>
      <c r="X45" s="5">
        <v>1.3</v>
      </c>
      <c r="Y45" s="5">
        <v>3</v>
      </c>
      <c r="Z45" s="5">
        <v>4</v>
      </c>
      <c r="AA45" s="9"/>
      <c r="AB45" s="9">
        <f t="shared" si="0"/>
        <v>0</v>
      </c>
      <c r="AC45" s="9">
        <f>SUM(W35:W45)</f>
        <v>12</v>
      </c>
      <c r="AD45" s="9">
        <f>SUM(AB35:AB45)/AC45</f>
        <v>-1.3499999999999998E-2</v>
      </c>
      <c r="AE45" s="10">
        <f>EXP(AD45)</f>
        <v>0.98659071631773265</v>
      </c>
      <c r="AF45" s="9"/>
      <c r="AG45" s="5">
        <f>SUMPRODUCT(O35:O45,W35:W45)/AC45</f>
        <v>0.99175000000000002</v>
      </c>
    </row>
    <row r="46" spans="7:33" x14ac:dyDescent="0.25">
      <c r="G46" s="5">
        <v>201712</v>
      </c>
      <c r="H46" s="5">
        <v>210102</v>
      </c>
      <c r="I46" s="5" t="s">
        <v>20</v>
      </c>
      <c r="J46" s="5">
        <v>3</v>
      </c>
      <c r="K46" s="5">
        <v>36</v>
      </c>
      <c r="L46" s="5">
        <v>1.4</v>
      </c>
      <c r="O46" s="5">
        <v>1</v>
      </c>
      <c r="P46" s="5">
        <v>0</v>
      </c>
      <c r="Q46" s="5">
        <v>9.0500000000000007</v>
      </c>
      <c r="R46" s="5">
        <v>1</v>
      </c>
      <c r="S46" s="5">
        <v>201702</v>
      </c>
      <c r="T46" s="5">
        <v>999999</v>
      </c>
      <c r="U46" s="5">
        <v>5</v>
      </c>
      <c r="V46" s="5">
        <v>1</v>
      </c>
      <c r="W46" s="5">
        <v>1</v>
      </c>
      <c r="X46" s="5">
        <v>1.4</v>
      </c>
      <c r="Y46" s="5">
        <v>3</v>
      </c>
      <c r="Z46" s="5">
        <v>5</v>
      </c>
      <c r="AA46" s="9"/>
      <c r="AB46" s="9">
        <f t="shared" si="0"/>
        <v>0</v>
      </c>
      <c r="AC46" s="9"/>
      <c r="AD46" s="9"/>
      <c r="AE46" s="10"/>
      <c r="AF46" s="9"/>
    </row>
    <row r="47" spans="7:33" x14ac:dyDescent="0.25">
      <c r="G47" s="5">
        <v>201712</v>
      </c>
      <c r="H47" s="5">
        <v>210102</v>
      </c>
      <c r="I47" s="5" t="s">
        <v>20</v>
      </c>
      <c r="J47" s="5">
        <v>3</v>
      </c>
      <c r="K47" s="5">
        <v>72</v>
      </c>
      <c r="L47" s="5">
        <v>1.9</v>
      </c>
      <c r="O47" s="5">
        <v>1.1180000000000001</v>
      </c>
      <c r="P47" s="5">
        <v>0.111</v>
      </c>
      <c r="Q47" s="5">
        <v>9.0500000000000007</v>
      </c>
      <c r="R47" s="5">
        <v>1</v>
      </c>
      <c r="S47" s="5">
        <v>201702</v>
      </c>
      <c r="T47" s="5">
        <v>999999</v>
      </c>
      <c r="U47" s="5">
        <v>5</v>
      </c>
      <c r="V47" s="5">
        <v>2</v>
      </c>
      <c r="W47" s="5">
        <v>1</v>
      </c>
      <c r="X47" s="5">
        <v>1.7</v>
      </c>
      <c r="Y47" s="5">
        <v>3</v>
      </c>
      <c r="Z47" s="5">
        <v>5</v>
      </c>
      <c r="AA47" s="9"/>
      <c r="AB47" s="9">
        <f t="shared" si="0"/>
        <v>0.111</v>
      </c>
      <c r="AC47" s="9"/>
      <c r="AD47" s="9"/>
      <c r="AE47" s="10"/>
      <c r="AF47" s="9"/>
    </row>
    <row r="48" spans="7:33" x14ac:dyDescent="0.25">
      <c r="G48" s="5">
        <v>201712</v>
      </c>
      <c r="H48" s="5">
        <v>210102</v>
      </c>
      <c r="I48" s="5" t="s">
        <v>20</v>
      </c>
      <c r="J48" s="5">
        <v>3</v>
      </c>
      <c r="K48" s="5">
        <v>99</v>
      </c>
      <c r="L48" s="5">
        <v>1.7</v>
      </c>
      <c r="O48" s="5">
        <v>1</v>
      </c>
      <c r="P48" s="5">
        <v>0</v>
      </c>
      <c r="Q48" s="5">
        <v>9.0500000000000007</v>
      </c>
      <c r="R48" s="5">
        <v>1</v>
      </c>
      <c r="S48" s="5">
        <v>201702</v>
      </c>
      <c r="T48" s="5">
        <v>999999</v>
      </c>
      <c r="U48" s="5">
        <v>5</v>
      </c>
      <c r="V48" s="5">
        <v>2</v>
      </c>
      <c r="W48" s="5">
        <v>1</v>
      </c>
      <c r="X48" s="5">
        <v>1.7</v>
      </c>
      <c r="Y48" s="5">
        <v>3</v>
      </c>
      <c r="Z48" s="5">
        <v>5</v>
      </c>
      <c r="AA48" s="9"/>
      <c r="AB48" s="9">
        <f t="shared" si="0"/>
        <v>0</v>
      </c>
      <c r="AC48" s="9"/>
      <c r="AD48" s="9"/>
      <c r="AE48" s="10"/>
      <c r="AF48" s="9"/>
    </row>
    <row r="49" spans="7:33" x14ac:dyDescent="0.25">
      <c r="G49" s="5">
        <v>201712</v>
      </c>
      <c r="H49" s="5">
        <v>210102</v>
      </c>
      <c r="I49" s="5" t="s">
        <v>20</v>
      </c>
      <c r="J49" s="5">
        <v>3</v>
      </c>
      <c r="K49" s="5">
        <v>801</v>
      </c>
      <c r="L49" s="5">
        <v>1.1000000000000001</v>
      </c>
      <c r="O49" s="5">
        <v>0.91700000000000004</v>
      </c>
      <c r="P49" s="5">
        <v>-8.6999999999999994E-2</v>
      </c>
      <c r="Q49" s="5">
        <v>9.0500000000000007</v>
      </c>
      <c r="R49" s="5">
        <v>1</v>
      </c>
      <c r="S49" s="5">
        <v>201702</v>
      </c>
      <c r="T49" s="5">
        <v>999999</v>
      </c>
      <c r="U49" s="5">
        <v>5</v>
      </c>
      <c r="V49" s="5">
        <v>1</v>
      </c>
      <c r="W49" s="5">
        <v>1</v>
      </c>
      <c r="X49" s="5">
        <v>1.2</v>
      </c>
      <c r="Y49" s="5">
        <v>3</v>
      </c>
      <c r="Z49" s="5">
        <v>5</v>
      </c>
      <c r="AA49" s="9"/>
      <c r="AB49" s="9">
        <f t="shared" si="0"/>
        <v>-8.6999999999999994E-2</v>
      </c>
      <c r="AC49" s="9"/>
      <c r="AD49" s="9"/>
      <c r="AE49" s="10"/>
      <c r="AF49" s="9"/>
    </row>
    <row r="50" spans="7:33" x14ac:dyDescent="0.25">
      <c r="G50" s="5">
        <v>201712</v>
      </c>
      <c r="H50" s="5">
        <v>210102</v>
      </c>
      <c r="I50" s="5" t="s">
        <v>20</v>
      </c>
      <c r="J50" s="5">
        <v>3</v>
      </c>
      <c r="K50" s="5">
        <v>802</v>
      </c>
      <c r="L50" s="5">
        <v>1.0900000000000001</v>
      </c>
      <c r="O50" s="5">
        <v>1</v>
      </c>
      <c r="P50" s="5">
        <v>0</v>
      </c>
      <c r="Q50" s="5">
        <v>9.0500000000000007</v>
      </c>
      <c r="R50" s="5">
        <v>1</v>
      </c>
      <c r="S50" s="5">
        <v>201702</v>
      </c>
      <c r="T50" s="5">
        <v>999999</v>
      </c>
      <c r="U50" s="5">
        <v>5</v>
      </c>
      <c r="V50" s="5">
        <v>1</v>
      </c>
      <c r="W50" s="5">
        <v>1</v>
      </c>
      <c r="X50" s="5">
        <v>1.0900000000000001</v>
      </c>
      <c r="Y50" s="5">
        <v>3</v>
      </c>
      <c r="Z50" s="5">
        <v>5</v>
      </c>
      <c r="AA50" s="9"/>
      <c r="AB50" s="9">
        <f t="shared" si="0"/>
        <v>0</v>
      </c>
      <c r="AC50" s="9"/>
      <c r="AD50" s="9"/>
      <c r="AE50" s="10"/>
      <c r="AF50" s="9"/>
    </row>
    <row r="51" spans="7:33" x14ac:dyDescent="0.25">
      <c r="G51" s="5">
        <v>201712</v>
      </c>
      <c r="H51" s="5">
        <v>210102</v>
      </c>
      <c r="I51" s="5" t="s">
        <v>20</v>
      </c>
      <c r="J51" s="5">
        <v>3</v>
      </c>
      <c r="K51" s="5">
        <v>803</v>
      </c>
      <c r="L51" s="5">
        <v>1.1000000000000001</v>
      </c>
      <c r="O51" s="5">
        <v>1.4670000000000001</v>
      </c>
      <c r="P51" s="5">
        <v>0.38300000000000001</v>
      </c>
      <c r="Q51" s="5">
        <v>9.0500000000000007</v>
      </c>
      <c r="R51" s="5">
        <v>1</v>
      </c>
      <c r="S51" s="5">
        <v>201702</v>
      </c>
      <c r="T51" s="5">
        <v>999999</v>
      </c>
      <c r="U51" s="5">
        <v>5</v>
      </c>
      <c r="V51" s="5">
        <v>1</v>
      </c>
      <c r="W51" s="5">
        <v>1</v>
      </c>
      <c r="X51" s="5">
        <v>0.75</v>
      </c>
      <c r="Y51" s="5">
        <v>3</v>
      </c>
      <c r="Z51" s="5">
        <v>5</v>
      </c>
      <c r="AA51" s="9"/>
      <c r="AB51" s="9">
        <f t="shared" si="0"/>
        <v>0.38300000000000001</v>
      </c>
      <c r="AC51" s="9"/>
      <c r="AD51" s="9"/>
      <c r="AE51" s="10"/>
      <c r="AF51" s="9"/>
    </row>
    <row r="52" spans="7:33" x14ac:dyDescent="0.25">
      <c r="G52" s="5">
        <v>201712</v>
      </c>
      <c r="H52" s="5">
        <v>210102</v>
      </c>
      <c r="I52" s="5" t="s">
        <v>20</v>
      </c>
      <c r="J52" s="5">
        <v>3</v>
      </c>
      <c r="K52" s="5">
        <v>807</v>
      </c>
      <c r="L52" s="5">
        <v>1</v>
      </c>
      <c r="O52" s="5">
        <v>1</v>
      </c>
      <c r="P52" s="5">
        <v>0</v>
      </c>
      <c r="Q52" s="5">
        <v>9.0500000000000007</v>
      </c>
      <c r="R52" s="5">
        <v>1</v>
      </c>
      <c r="S52" s="5">
        <v>201702</v>
      </c>
      <c r="T52" s="5">
        <v>999999</v>
      </c>
      <c r="U52" s="5">
        <v>5</v>
      </c>
      <c r="V52" s="5">
        <v>1</v>
      </c>
      <c r="W52" s="5">
        <v>1</v>
      </c>
      <c r="X52" s="5">
        <v>1</v>
      </c>
      <c r="Y52" s="5">
        <v>3</v>
      </c>
      <c r="Z52" s="5">
        <v>5</v>
      </c>
      <c r="AA52" s="9"/>
      <c r="AB52" s="9">
        <f t="shared" si="0"/>
        <v>0</v>
      </c>
      <c r="AC52" s="9"/>
      <c r="AD52" s="9"/>
      <c r="AE52" s="10"/>
      <c r="AF52" s="9"/>
    </row>
    <row r="53" spans="7:33" x14ac:dyDescent="0.25">
      <c r="G53" s="5">
        <v>201712</v>
      </c>
      <c r="H53" s="5">
        <v>210102</v>
      </c>
      <c r="I53" s="5" t="s">
        <v>20</v>
      </c>
      <c r="J53" s="5">
        <v>3</v>
      </c>
      <c r="K53" s="5">
        <v>808</v>
      </c>
      <c r="L53" s="5">
        <v>1.1000000000000001</v>
      </c>
      <c r="O53" s="5">
        <v>1.1000000000000001</v>
      </c>
      <c r="P53" s="5">
        <v>9.5000000000000001E-2</v>
      </c>
      <c r="Q53" s="5">
        <v>9.0500000000000007</v>
      </c>
      <c r="R53" s="5">
        <v>1</v>
      </c>
      <c r="S53" s="5">
        <v>201702</v>
      </c>
      <c r="T53" s="5">
        <v>999999</v>
      </c>
      <c r="U53" s="5">
        <v>5</v>
      </c>
      <c r="V53" s="5">
        <v>1</v>
      </c>
      <c r="W53" s="5">
        <v>2</v>
      </c>
      <c r="X53" s="5">
        <v>1</v>
      </c>
      <c r="Y53" s="5">
        <v>3</v>
      </c>
      <c r="Z53" s="5">
        <v>5</v>
      </c>
      <c r="AA53" s="9"/>
      <c r="AB53" s="9">
        <f t="shared" si="0"/>
        <v>0.19</v>
      </c>
      <c r="AC53" s="9"/>
      <c r="AD53" s="9"/>
      <c r="AE53" s="10"/>
      <c r="AF53" s="9"/>
    </row>
    <row r="54" spans="7:33" x14ac:dyDescent="0.25">
      <c r="G54" s="5">
        <v>201712</v>
      </c>
      <c r="H54" s="5">
        <v>210102</v>
      </c>
      <c r="I54" s="5" t="s">
        <v>20</v>
      </c>
      <c r="J54" s="5">
        <v>3</v>
      </c>
      <c r="K54" s="5">
        <v>814</v>
      </c>
      <c r="L54" s="5">
        <v>1.6</v>
      </c>
      <c r="O54" s="5">
        <v>1.0669999999999999</v>
      </c>
      <c r="P54" s="5">
        <v>6.5000000000000002E-2</v>
      </c>
      <c r="Q54" s="5">
        <v>9.0500000000000007</v>
      </c>
      <c r="R54" s="5">
        <v>1</v>
      </c>
      <c r="S54" s="5">
        <v>201702</v>
      </c>
      <c r="T54" s="5">
        <v>999999</v>
      </c>
      <c r="U54" s="5">
        <v>5</v>
      </c>
      <c r="V54" s="5">
        <v>1</v>
      </c>
      <c r="W54" s="5">
        <v>1</v>
      </c>
      <c r="X54" s="5">
        <v>1.5</v>
      </c>
      <c r="Y54" s="5">
        <v>3</v>
      </c>
      <c r="Z54" s="5">
        <v>5</v>
      </c>
      <c r="AA54" s="9"/>
      <c r="AB54" s="9">
        <f t="shared" si="0"/>
        <v>6.5000000000000002E-2</v>
      </c>
      <c r="AC54" s="9"/>
      <c r="AD54" s="9"/>
      <c r="AE54" s="10"/>
      <c r="AF54" s="9"/>
    </row>
    <row r="55" spans="7:33" x14ac:dyDescent="0.25">
      <c r="G55" s="5">
        <v>201712</v>
      </c>
      <c r="H55" s="5">
        <v>210102</v>
      </c>
      <c r="I55" s="5" t="s">
        <v>20</v>
      </c>
      <c r="J55" s="5">
        <v>3</v>
      </c>
      <c r="K55" s="5">
        <v>941</v>
      </c>
      <c r="L55" s="5">
        <v>1.3</v>
      </c>
      <c r="O55" s="5">
        <v>1</v>
      </c>
      <c r="P55" s="5">
        <v>0</v>
      </c>
      <c r="Q55" s="5">
        <v>9.0500000000000007</v>
      </c>
      <c r="R55" s="5">
        <v>1</v>
      </c>
      <c r="S55" s="5">
        <v>201702</v>
      </c>
      <c r="T55" s="5">
        <v>999999</v>
      </c>
      <c r="U55" s="5">
        <v>5</v>
      </c>
      <c r="V55" s="5">
        <v>1</v>
      </c>
      <c r="W55" s="5">
        <v>1</v>
      </c>
      <c r="X55" s="5">
        <v>1.3</v>
      </c>
      <c r="Y55" s="5">
        <v>3</v>
      </c>
      <c r="Z55" s="5">
        <v>5</v>
      </c>
      <c r="AA55" s="9"/>
      <c r="AB55" s="9">
        <f t="shared" si="0"/>
        <v>0</v>
      </c>
      <c r="AC55" s="9">
        <f>SUM(W46:W55)</f>
        <v>11</v>
      </c>
      <c r="AD55" s="9">
        <f>SUM(AB46:AB55)/AC55</f>
        <v>6.0181818181818177E-2</v>
      </c>
      <c r="AE55" s="10">
        <f>EXP(AD55)</f>
        <v>1.0620296252877217</v>
      </c>
      <c r="AF55" s="9"/>
      <c r="AG55" s="5">
        <f>SUMPRODUCT(O46:O55,W46:W55)/AC55</f>
        <v>1.0699090909090911</v>
      </c>
    </row>
    <row r="56" spans="7:33" x14ac:dyDescent="0.25">
      <c r="G56" s="5">
        <v>201712</v>
      </c>
      <c r="H56" s="5">
        <v>210102</v>
      </c>
      <c r="I56" s="5" t="s">
        <v>20</v>
      </c>
      <c r="J56" s="5">
        <v>3</v>
      </c>
      <c r="K56" s="5">
        <v>44</v>
      </c>
      <c r="L56" s="5">
        <v>1.1000000000000001</v>
      </c>
      <c r="O56" s="5">
        <v>1</v>
      </c>
      <c r="P56" s="5">
        <v>0</v>
      </c>
      <c r="Q56" s="5">
        <v>7.6</v>
      </c>
      <c r="R56" s="5">
        <v>1</v>
      </c>
      <c r="S56" s="5">
        <v>201702</v>
      </c>
      <c r="T56" s="5">
        <v>999999</v>
      </c>
      <c r="U56" s="5">
        <v>6</v>
      </c>
      <c r="V56" s="5">
        <v>1</v>
      </c>
      <c r="W56" s="5">
        <v>1</v>
      </c>
      <c r="X56" s="5">
        <v>1.1000000000000001</v>
      </c>
      <c r="Y56" s="5">
        <v>3</v>
      </c>
      <c r="Z56" s="5">
        <v>6</v>
      </c>
      <c r="AA56" s="9"/>
      <c r="AB56" s="9">
        <f t="shared" si="0"/>
        <v>0</v>
      </c>
      <c r="AC56" s="9"/>
      <c r="AD56" s="9"/>
      <c r="AE56" s="10"/>
      <c r="AF56" s="9"/>
    </row>
    <row r="57" spans="7:33" x14ac:dyDescent="0.25">
      <c r="G57" s="5">
        <v>201712</v>
      </c>
      <c r="H57" s="5">
        <v>210102</v>
      </c>
      <c r="I57" s="5" t="s">
        <v>20</v>
      </c>
      <c r="J57" s="5">
        <v>3</v>
      </c>
      <c r="K57" s="5">
        <v>92</v>
      </c>
      <c r="L57" s="5">
        <v>1.45</v>
      </c>
      <c r="O57" s="5">
        <v>0.97599999999999998</v>
      </c>
      <c r="P57" s="5">
        <v>-2.4E-2</v>
      </c>
      <c r="Q57" s="5">
        <v>7.6</v>
      </c>
      <c r="R57" s="5">
        <v>1</v>
      </c>
      <c r="S57" s="5">
        <v>201703</v>
      </c>
      <c r="T57" s="5">
        <v>999999</v>
      </c>
      <c r="U57" s="5">
        <v>6</v>
      </c>
      <c r="V57" s="5">
        <v>1</v>
      </c>
      <c r="W57" s="5">
        <v>1</v>
      </c>
      <c r="X57" s="5">
        <v>1.4850000000000001</v>
      </c>
      <c r="Y57" s="5">
        <v>4</v>
      </c>
      <c r="Z57" s="5">
        <v>6</v>
      </c>
      <c r="AA57" s="9"/>
      <c r="AB57" s="9">
        <f t="shared" si="0"/>
        <v>-2.4E-2</v>
      </c>
      <c r="AC57" s="9"/>
      <c r="AD57" s="9"/>
      <c r="AE57" s="10"/>
      <c r="AF57" s="9"/>
    </row>
    <row r="58" spans="7:33" x14ac:dyDescent="0.25">
      <c r="G58" s="5">
        <v>201712</v>
      </c>
      <c r="H58" s="5">
        <v>210102</v>
      </c>
      <c r="I58" s="5" t="s">
        <v>20</v>
      </c>
      <c r="J58" s="5">
        <v>3</v>
      </c>
      <c r="K58" s="5">
        <v>801</v>
      </c>
      <c r="L58" s="5">
        <v>1.1000000000000001</v>
      </c>
      <c r="O58" s="5">
        <v>0.91700000000000004</v>
      </c>
      <c r="P58" s="5">
        <v>-8.6999999999999994E-2</v>
      </c>
      <c r="Q58" s="5">
        <v>7.6</v>
      </c>
      <c r="R58" s="5">
        <v>1</v>
      </c>
      <c r="S58" s="5">
        <v>201702</v>
      </c>
      <c r="T58" s="5">
        <v>999999</v>
      </c>
      <c r="U58" s="5">
        <v>6</v>
      </c>
      <c r="V58" s="5">
        <v>1</v>
      </c>
      <c r="W58" s="5">
        <v>1</v>
      </c>
      <c r="X58" s="5">
        <v>1.2</v>
      </c>
      <c r="Y58" s="5">
        <v>3</v>
      </c>
      <c r="Z58" s="5">
        <v>6</v>
      </c>
      <c r="AA58" s="9"/>
      <c r="AB58" s="9">
        <f t="shared" si="0"/>
        <v>-8.6999999999999994E-2</v>
      </c>
      <c r="AC58" s="9"/>
      <c r="AD58" s="9"/>
      <c r="AE58" s="10"/>
      <c r="AF58" s="9"/>
    </row>
    <row r="59" spans="7:33" x14ac:dyDescent="0.25">
      <c r="G59" s="5">
        <v>201712</v>
      </c>
      <c r="H59" s="5">
        <v>210102</v>
      </c>
      <c r="I59" s="5" t="s">
        <v>20</v>
      </c>
      <c r="J59" s="5">
        <v>3</v>
      </c>
      <c r="K59" s="5">
        <v>802</v>
      </c>
      <c r="L59" s="5">
        <v>1.39</v>
      </c>
      <c r="O59" s="5">
        <v>1</v>
      </c>
      <c r="P59" s="5">
        <v>0</v>
      </c>
      <c r="Q59" s="5">
        <v>7.6</v>
      </c>
      <c r="R59" s="5">
        <v>1</v>
      </c>
      <c r="S59" s="5">
        <v>201702</v>
      </c>
      <c r="T59" s="5">
        <v>999999</v>
      </c>
      <c r="U59" s="5">
        <v>6</v>
      </c>
      <c r="V59" s="5">
        <v>1</v>
      </c>
      <c r="W59" s="5">
        <v>1</v>
      </c>
      <c r="X59" s="5">
        <v>1.39</v>
      </c>
      <c r="Y59" s="5">
        <v>3</v>
      </c>
      <c r="Z59" s="5">
        <v>6</v>
      </c>
      <c r="AA59" s="9"/>
      <c r="AB59" s="9">
        <f t="shared" si="0"/>
        <v>0</v>
      </c>
      <c r="AC59" s="9"/>
      <c r="AD59" s="9"/>
      <c r="AE59" s="10"/>
      <c r="AF59" s="9"/>
    </row>
    <row r="60" spans="7:33" x14ac:dyDescent="0.25">
      <c r="G60" s="5">
        <v>201712</v>
      </c>
      <c r="H60" s="5">
        <v>210102</v>
      </c>
      <c r="I60" s="5" t="s">
        <v>20</v>
      </c>
      <c r="J60" s="5">
        <v>3</v>
      </c>
      <c r="K60" s="5">
        <v>803</v>
      </c>
      <c r="L60" s="5">
        <v>1.1000000000000001</v>
      </c>
      <c r="M60" s="5" t="s">
        <v>25</v>
      </c>
      <c r="N60" s="5" t="s">
        <v>25</v>
      </c>
      <c r="O60" s="5">
        <v>0.91700000000000004</v>
      </c>
      <c r="P60" s="5">
        <v>-8.6999999999999994E-2</v>
      </c>
      <c r="Q60" s="5">
        <v>7.6</v>
      </c>
      <c r="R60" s="5">
        <v>1</v>
      </c>
      <c r="S60" s="5">
        <v>201702</v>
      </c>
      <c r="T60" s="5">
        <v>999999</v>
      </c>
      <c r="U60" s="5">
        <v>6</v>
      </c>
      <c r="V60" s="5">
        <v>1</v>
      </c>
      <c r="W60" s="5">
        <v>1</v>
      </c>
      <c r="X60" s="5">
        <v>1.2</v>
      </c>
      <c r="Y60" s="5">
        <v>3</v>
      </c>
      <c r="Z60" s="5">
        <v>6</v>
      </c>
      <c r="AA60" s="9"/>
      <c r="AB60" s="9">
        <f t="shared" si="0"/>
        <v>-8.6999999999999994E-2</v>
      </c>
      <c r="AC60" s="9"/>
      <c r="AD60" s="9"/>
      <c r="AE60" s="10"/>
      <c r="AF60" s="9"/>
    </row>
    <row r="61" spans="7:33" x14ac:dyDescent="0.25">
      <c r="G61" s="5">
        <v>201712</v>
      </c>
      <c r="H61" s="5">
        <v>210102</v>
      </c>
      <c r="I61" s="5" t="s">
        <v>20</v>
      </c>
      <c r="J61" s="5">
        <v>3</v>
      </c>
      <c r="K61" s="5">
        <v>807</v>
      </c>
      <c r="L61" s="5">
        <v>1</v>
      </c>
      <c r="O61" s="5">
        <v>1</v>
      </c>
      <c r="P61" s="5">
        <v>0</v>
      </c>
      <c r="Q61" s="5">
        <v>7.6</v>
      </c>
      <c r="R61" s="5">
        <v>1</v>
      </c>
      <c r="S61" s="5">
        <v>201702</v>
      </c>
      <c r="T61" s="5">
        <v>999999</v>
      </c>
      <c r="U61" s="5">
        <v>6</v>
      </c>
      <c r="V61" s="5">
        <v>1</v>
      </c>
      <c r="W61" s="5">
        <v>1</v>
      </c>
      <c r="X61" s="5">
        <v>1</v>
      </c>
      <c r="Y61" s="5">
        <v>3</v>
      </c>
      <c r="Z61" s="5">
        <v>6</v>
      </c>
      <c r="AA61" s="9"/>
      <c r="AB61" s="9">
        <f t="shared" si="0"/>
        <v>0</v>
      </c>
      <c r="AC61" s="9"/>
      <c r="AD61" s="9"/>
      <c r="AE61" s="10"/>
      <c r="AF61" s="9"/>
    </row>
    <row r="62" spans="7:33" x14ac:dyDescent="0.25">
      <c r="G62" s="5">
        <v>201712</v>
      </c>
      <c r="H62" s="5">
        <v>210102</v>
      </c>
      <c r="I62" s="5" t="s">
        <v>20</v>
      </c>
      <c r="J62" s="5">
        <v>3</v>
      </c>
      <c r="K62" s="5">
        <v>808</v>
      </c>
      <c r="L62" s="5">
        <v>1.1000000000000001</v>
      </c>
      <c r="O62" s="5">
        <v>1.1000000000000001</v>
      </c>
      <c r="P62" s="5">
        <v>9.5000000000000001E-2</v>
      </c>
      <c r="Q62" s="5">
        <v>7.6</v>
      </c>
      <c r="R62" s="5">
        <v>1</v>
      </c>
      <c r="S62" s="5">
        <v>201702</v>
      </c>
      <c r="T62" s="5">
        <v>999999</v>
      </c>
      <c r="U62" s="5">
        <v>6</v>
      </c>
      <c r="V62" s="5">
        <v>1</v>
      </c>
      <c r="W62" s="5">
        <v>2</v>
      </c>
      <c r="X62" s="5">
        <v>1</v>
      </c>
      <c r="Y62" s="5">
        <v>3</v>
      </c>
      <c r="Z62" s="5">
        <v>6</v>
      </c>
      <c r="AA62" s="9"/>
      <c r="AB62" s="9">
        <f t="shared" si="0"/>
        <v>0.19</v>
      </c>
      <c r="AC62" s="9"/>
      <c r="AD62" s="9"/>
      <c r="AE62" s="10"/>
      <c r="AF62" s="9"/>
    </row>
    <row r="63" spans="7:33" x14ac:dyDescent="0.25">
      <c r="G63" s="5">
        <v>201712</v>
      </c>
      <c r="H63" s="5">
        <v>210102</v>
      </c>
      <c r="I63" s="5" t="s">
        <v>20</v>
      </c>
      <c r="J63" s="5">
        <v>3</v>
      </c>
      <c r="K63" s="5">
        <v>941</v>
      </c>
      <c r="L63" s="5">
        <v>1.3</v>
      </c>
      <c r="O63" s="5">
        <v>1</v>
      </c>
      <c r="P63" s="5">
        <v>0</v>
      </c>
      <c r="Q63" s="5">
        <v>7.6</v>
      </c>
      <c r="R63" s="5">
        <v>1</v>
      </c>
      <c r="S63" s="5">
        <v>201702</v>
      </c>
      <c r="T63" s="5">
        <v>999999</v>
      </c>
      <c r="U63" s="5">
        <v>6</v>
      </c>
      <c r="V63" s="5">
        <v>1</v>
      </c>
      <c r="W63" s="5">
        <v>1</v>
      </c>
      <c r="X63" s="5">
        <v>1.3</v>
      </c>
      <c r="Y63" s="5">
        <v>3</v>
      </c>
      <c r="Z63" s="5">
        <v>6</v>
      </c>
      <c r="AA63" s="9"/>
      <c r="AB63" s="9">
        <f t="shared" si="0"/>
        <v>0</v>
      </c>
      <c r="AC63" s="9">
        <f>SUM(W56:W63)</f>
        <v>9</v>
      </c>
      <c r="AD63" s="9">
        <f>SUM(AB56:AB63)/AC63</f>
        <v>-8.8888888888888655E-4</v>
      </c>
      <c r="AE63" s="10">
        <f>EXP(AD63)</f>
        <v>0.99911150605581023</v>
      </c>
      <c r="AF63" s="9"/>
      <c r="AG63" s="5">
        <f>SUMPRODUCT(O56:O63,W56:W63)/AC63</f>
        <v>1.0011111111111111</v>
      </c>
    </row>
    <row r="64" spans="7:33" x14ac:dyDescent="0.25">
      <c r="G64" s="5">
        <v>201712</v>
      </c>
      <c r="H64" s="5">
        <v>210102</v>
      </c>
      <c r="I64" s="5" t="s">
        <v>20</v>
      </c>
      <c r="J64" s="5">
        <v>3</v>
      </c>
      <c r="K64" s="5">
        <v>54</v>
      </c>
      <c r="L64" s="5">
        <v>1.1000000000000001</v>
      </c>
      <c r="O64" s="5">
        <v>1.0489999999999999</v>
      </c>
      <c r="P64" s="5">
        <v>4.8000000000000001E-2</v>
      </c>
      <c r="Q64" s="5">
        <v>8.91</v>
      </c>
      <c r="R64" s="5">
        <v>1</v>
      </c>
      <c r="S64" s="5">
        <v>201705</v>
      </c>
      <c r="T64" s="5">
        <v>999999</v>
      </c>
      <c r="U64" s="5">
        <v>7</v>
      </c>
      <c r="V64" s="5">
        <v>1</v>
      </c>
      <c r="W64" s="5">
        <v>1</v>
      </c>
      <c r="X64" s="5">
        <v>1.0489999999999999</v>
      </c>
      <c r="Y64" s="5">
        <v>4</v>
      </c>
      <c r="Z64" s="5">
        <v>7</v>
      </c>
      <c r="AA64" s="9"/>
      <c r="AB64" s="9">
        <f t="shared" si="0"/>
        <v>4.8000000000000001E-2</v>
      </c>
      <c r="AC64" s="9"/>
      <c r="AD64" s="9"/>
      <c r="AE64" s="10"/>
      <c r="AF64" s="9"/>
    </row>
    <row r="65" spans="7:33" x14ac:dyDescent="0.25">
      <c r="G65" s="5">
        <v>201712</v>
      </c>
      <c r="H65" s="5">
        <v>210102</v>
      </c>
      <c r="I65" s="5" t="s">
        <v>20</v>
      </c>
      <c r="J65" s="5">
        <v>3</v>
      </c>
      <c r="K65" s="5">
        <v>101</v>
      </c>
      <c r="L65" s="5">
        <v>1.95</v>
      </c>
      <c r="O65" s="5">
        <v>1.0049999999999999</v>
      </c>
      <c r="P65" s="5">
        <v>5.0000000000000001E-3</v>
      </c>
      <c r="Q65" s="5">
        <v>8.91</v>
      </c>
      <c r="R65" s="5">
        <v>1</v>
      </c>
      <c r="S65" s="5">
        <v>201705</v>
      </c>
      <c r="T65" s="5">
        <v>999999</v>
      </c>
      <c r="U65" s="5">
        <v>7</v>
      </c>
      <c r="V65" s="5">
        <v>2</v>
      </c>
      <c r="W65" s="5">
        <v>1</v>
      </c>
      <c r="X65" s="5">
        <v>1.94</v>
      </c>
      <c r="Y65" s="5">
        <v>4</v>
      </c>
      <c r="Z65" s="5">
        <v>7</v>
      </c>
      <c r="AA65" s="9"/>
      <c r="AB65" s="9">
        <f t="shared" si="0"/>
        <v>5.0000000000000001E-3</v>
      </c>
      <c r="AC65" s="9"/>
      <c r="AD65" s="9"/>
      <c r="AE65" s="10"/>
      <c r="AF65" s="9"/>
    </row>
    <row r="66" spans="7:33" x14ac:dyDescent="0.25">
      <c r="G66" s="5">
        <v>201712</v>
      </c>
      <c r="H66" s="5">
        <v>210102</v>
      </c>
      <c r="I66" s="5" t="s">
        <v>20</v>
      </c>
      <c r="J66" s="5">
        <v>3</v>
      </c>
      <c r="K66" s="5">
        <v>801</v>
      </c>
      <c r="L66" s="5">
        <v>1.1000000000000001</v>
      </c>
      <c r="O66" s="5">
        <v>0.91700000000000004</v>
      </c>
      <c r="P66" s="5">
        <v>-8.6999999999999994E-2</v>
      </c>
      <c r="Q66" s="5">
        <v>8.91</v>
      </c>
      <c r="R66" s="5">
        <v>1</v>
      </c>
      <c r="S66" s="5">
        <v>201702</v>
      </c>
      <c r="T66" s="5">
        <v>999999</v>
      </c>
      <c r="U66" s="5">
        <v>7</v>
      </c>
      <c r="V66" s="5">
        <v>1</v>
      </c>
      <c r="W66" s="5">
        <v>2</v>
      </c>
      <c r="X66" s="5">
        <v>1.2</v>
      </c>
      <c r="Y66" s="5">
        <v>3</v>
      </c>
      <c r="Z66" s="5">
        <v>7</v>
      </c>
      <c r="AA66" s="9"/>
      <c r="AB66" s="9">
        <f t="shared" si="0"/>
        <v>-0.17399999999999999</v>
      </c>
      <c r="AC66" s="9"/>
      <c r="AD66" s="9"/>
      <c r="AE66" s="10"/>
      <c r="AF66" s="9"/>
    </row>
    <row r="67" spans="7:33" x14ac:dyDescent="0.25">
      <c r="G67" s="5">
        <v>201712</v>
      </c>
      <c r="H67" s="5">
        <v>210102</v>
      </c>
      <c r="I67" s="5" t="s">
        <v>20</v>
      </c>
      <c r="J67" s="5">
        <v>3</v>
      </c>
      <c r="K67" s="5">
        <v>802</v>
      </c>
      <c r="L67" s="5">
        <v>1.39</v>
      </c>
      <c r="O67" s="5">
        <v>0.96499999999999997</v>
      </c>
      <c r="P67" s="5">
        <v>-3.5000000000000003E-2</v>
      </c>
      <c r="Q67" s="5">
        <v>8.91</v>
      </c>
      <c r="R67" s="5">
        <v>1</v>
      </c>
      <c r="S67" s="5">
        <v>201703</v>
      </c>
      <c r="T67" s="5">
        <v>999999</v>
      </c>
      <c r="U67" s="5">
        <v>7</v>
      </c>
      <c r="V67" s="5">
        <v>1</v>
      </c>
      <c r="W67" s="5">
        <v>1</v>
      </c>
      <c r="X67" s="5">
        <v>1.44</v>
      </c>
      <c r="Y67" s="5">
        <v>4</v>
      </c>
      <c r="Z67" s="5">
        <v>7</v>
      </c>
      <c r="AA67" s="9"/>
      <c r="AB67" s="9">
        <f t="shared" si="0"/>
        <v>-3.5000000000000003E-2</v>
      </c>
      <c r="AC67" s="9"/>
      <c r="AD67" s="9"/>
      <c r="AE67" s="10"/>
      <c r="AF67" s="9"/>
    </row>
    <row r="68" spans="7:33" x14ac:dyDescent="0.25">
      <c r="G68" s="5">
        <v>201712</v>
      </c>
      <c r="H68" s="5">
        <v>210102</v>
      </c>
      <c r="I68" s="5" t="s">
        <v>20</v>
      </c>
      <c r="J68" s="5">
        <v>3</v>
      </c>
      <c r="K68" s="5">
        <v>803</v>
      </c>
      <c r="L68" s="5">
        <v>1</v>
      </c>
      <c r="M68" s="5" t="s">
        <v>22</v>
      </c>
      <c r="N68" s="5" t="s">
        <v>22</v>
      </c>
      <c r="O68" s="5">
        <v>0.83299999999999996</v>
      </c>
      <c r="P68" s="5">
        <v>-0.182</v>
      </c>
      <c r="Q68" s="5">
        <v>8.91</v>
      </c>
      <c r="R68" s="5">
        <v>1</v>
      </c>
      <c r="S68" s="5">
        <v>201702</v>
      </c>
      <c r="T68" s="5">
        <v>999999</v>
      </c>
      <c r="U68" s="5">
        <v>7</v>
      </c>
      <c r="V68" s="5">
        <v>1</v>
      </c>
      <c r="W68" s="5">
        <v>1</v>
      </c>
      <c r="X68" s="5">
        <v>1.2</v>
      </c>
      <c r="Y68" s="5">
        <v>3</v>
      </c>
      <c r="Z68" s="5">
        <v>7</v>
      </c>
      <c r="AA68" s="9"/>
      <c r="AB68" s="9">
        <f t="shared" si="0"/>
        <v>-0.182</v>
      </c>
      <c r="AC68" s="9"/>
      <c r="AD68" s="9"/>
      <c r="AE68" s="10"/>
      <c r="AF68" s="9"/>
    </row>
    <row r="69" spans="7:33" x14ac:dyDescent="0.25">
      <c r="G69" s="5">
        <v>201712</v>
      </c>
      <c r="H69" s="5">
        <v>210102</v>
      </c>
      <c r="I69" s="5" t="s">
        <v>20</v>
      </c>
      <c r="J69" s="5">
        <v>3</v>
      </c>
      <c r="K69" s="5">
        <v>807</v>
      </c>
      <c r="L69" s="5">
        <v>1</v>
      </c>
      <c r="O69" s="5">
        <v>0.96499999999999997</v>
      </c>
      <c r="P69" s="5">
        <v>-3.5000000000000003E-2</v>
      </c>
      <c r="Q69" s="5">
        <v>8.91</v>
      </c>
      <c r="R69" s="5">
        <v>1</v>
      </c>
      <c r="S69" s="5">
        <v>201703</v>
      </c>
      <c r="T69" s="5">
        <v>999999</v>
      </c>
      <c r="U69" s="5">
        <v>7</v>
      </c>
      <c r="V69" s="5">
        <v>1</v>
      </c>
      <c r="W69" s="5">
        <v>1</v>
      </c>
      <c r="X69" s="5">
        <v>1.036</v>
      </c>
      <c r="Y69" s="5">
        <v>4</v>
      </c>
      <c r="Z69" s="5">
        <v>7</v>
      </c>
      <c r="AA69" s="9"/>
      <c r="AB69" s="9">
        <f t="shared" si="0"/>
        <v>-3.5000000000000003E-2</v>
      </c>
      <c r="AC69" s="9"/>
      <c r="AD69" s="9"/>
      <c r="AE69" s="10"/>
      <c r="AF69" s="9"/>
    </row>
    <row r="70" spans="7:33" x14ac:dyDescent="0.25">
      <c r="G70" s="5">
        <v>201712</v>
      </c>
      <c r="H70" s="5">
        <v>210102</v>
      </c>
      <c r="I70" s="5" t="s">
        <v>20</v>
      </c>
      <c r="J70" s="5">
        <v>3</v>
      </c>
      <c r="K70" s="5">
        <v>808</v>
      </c>
      <c r="L70" s="5">
        <v>1.1000000000000001</v>
      </c>
      <c r="O70" s="5">
        <v>1.1000000000000001</v>
      </c>
      <c r="P70" s="5">
        <v>9.5000000000000001E-2</v>
      </c>
      <c r="Q70" s="5">
        <v>8.91</v>
      </c>
      <c r="R70" s="5">
        <v>1</v>
      </c>
      <c r="S70" s="5">
        <v>201702</v>
      </c>
      <c r="T70" s="5">
        <v>999999</v>
      </c>
      <c r="U70" s="5">
        <v>7</v>
      </c>
      <c r="V70" s="5">
        <v>1</v>
      </c>
      <c r="W70" s="5">
        <v>2</v>
      </c>
      <c r="X70" s="5">
        <v>1</v>
      </c>
      <c r="Y70" s="5">
        <v>3</v>
      </c>
      <c r="Z70" s="5">
        <v>7</v>
      </c>
      <c r="AA70" s="9"/>
      <c r="AB70" s="9">
        <f t="shared" ref="AB70:AB123" si="1">P70*W70</f>
        <v>0.19</v>
      </c>
      <c r="AC70" s="9"/>
      <c r="AD70" s="9"/>
      <c r="AE70" s="10"/>
      <c r="AF70" s="9"/>
    </row>
    <row r="71" spans="7:33" x14ac:dyDescent="0.25">
      <c r="G71" s="5">
        <v>201712</v>
      </c>
      <c r="H71" s="5">
        <v>210102</v>
      </c>
      <c r="I71" s="5" t="s">
        <v>20</v>
      </c>
      <c r="J71" s="5">
        <v>3</v>
      </c>
      <c r="K71" s="5">
        <v>814</v>
      </c>
      <c r="L71" s="5">
        <v>1.6</v>
      </c>
      <c r="O71" s="5">
        <v>1.0669999999999999</v>
      </c>
      <c r="P71" s="5">
        <v>6.5000000000000002E-2</v>
      </c>
      <c r="Q71" s="5">
        <v>8.91</v>
      </c>
      <c r="R71" s="5">
        <v>1</v>
      </c>
      <c r="S71" s="5">
        <v>201702</v>
      </c>
      <c r="T71" s="5">
        <v>999999</v>
      </c>
      <c r="U71" s="5">
        <v>7</v>
      </c>
      <c r="V71" s="5">
        <v>1</v>
      </c>
      <c r="W71" s="5">
        <v>1</v>
      </c>
      <c r="X71" s="5">
        <v>1.5</v>
      </c>
      <c r="Y71" s="5">
        <v>3</v>
      </c>
      <c r="Z71" s="5">
        <v>7</v>
      </c>
      <c r="AA71" s="9"/>
      <c r="AB71" s="9">
        <f t="shared" si="1"/>
        <v>6.5000000000000002E-2</v>
      </c>
      <c r="AC71" s="9"/>
      <c r="AD71" s="9"/>
      <c r="AE71" s="10"/>
      <c r="AF71" s="9"/>
    </row>
    <row r="72" spans="7:33" x14ac:dyDescent="0.25">
      <c r="G72" s="5">
        <v>201712</v>
      </c>
      <c r="H72" s="5">
        <v>210102</v>
      </c>
      <c r="I72" s="5" t="s">
        <v>20</v>
      </c>
      <c r="J72" s="5">
        <v>3</v>
      </c>
      <c r="K72" s="5">
        <v>941</v>
      </c>
      <c r="L72" s="5">
        <v>1.3</v>
      </c>
      <c r="O72" s="5">
        <v>1</v>
      </c>
      <c r="P72" s="5">
        <v>0</v>
      </c>
      <c r="Q72" s="5">
        <v>8.91</v>
      </c>
      <c r="R72" s="5">
        <v>1</v>
      </c>
      <c r="S72" s="5">
        <v>201702</v>
      </c>
      <c r="T72" s="5">
        <v>999999</v>
      </c>
      <c r="U72" s="5">
        <v>7</v>
      </c>
      <c r="V72" s="5">
        <v>1</v>
      </c>
      <c r="W72" s="5">
        <v>1</v>
      </c>
      <c r="X72" s="5">
        <v>1.3</v>
      </c>
      <c r="Y72" s="5">
        <v>3</v>
      </c>
      <c r="Z72" s="5">
        <v>7</v>
      </c>
      <c r="AA72" s="9"/>
      <c r="AB72" s="9">
        <f t="shared" si="1"/>
        <v>0</v>
      </c>
      <c r="AC72" s="9">
        <f>SUM(W64:W72)</f>
        <v>11</v>
      </c>
      <c r="AD72" s="9">
        <f>SUM(AB64:AB72)/AC72</f>
        <v>-1.0727272727272726E-2</v>
      </c>
      <c r="AE72" s="10">
        <f>EXP(AD72)</f>
        <v>0.9893300592743397</v>
      </c>
      <c r="AF72" s="9"/>
      <c r="AG72" s="5">
        <f>SUMPRODUCT(O64:O72,W64:W72)/AC72</f>
        <v>0.99254545454545451</v>
      </c>
    </row>
    <row r="73" spans="7:33" x14ac:dyDescent="0.25">
      <c r="G73" s="5">
        <v>201712</v>
      </c>
      <c r="H73" s="5">
        <v>210102</v>
      </c>
      <c r="I73" s="5" t="s">
        <v>20</v>
      </c>
      <c r="J73" s="5">
        <v>3</v>
      </c>
      <c r="K73" s="5">
        <v>2</v>
      </c>
      <c r="L73" s="5">
        <v>1.75</v>
      </c>
      <c r="O73" s="5">
        <v>1.0609999999999999</v>
      </c>
      <c r="P73" s="5">
        <v>5.8999999999999997E-2</v>
      </c>
      <c r="Q73" s="5">
        <v>8.1300000000000008</v>
      </c>
      <c r="R73" s="5">
        <v>1</v>
      </c>
      <c r="S73" s="5">
        <v>201702</v>
      </c>
      <c r="T73" s="5">
        <v>999999</v>
      </c>
      <c r="U73" s="5">
        <v>8</v>
      </c>
      <c r="V73" s="5">
        <v>2</v>
      </c>
      <c r="W73" s="5">
        <v>1</v>
      </c>
      <c r="X73" s="5">
        <v>1.65</v>
      </c>
      <c r="Y73" s="5">
        <v>3</v>
      </c>
      <c r="Z73" s="5">
        <v>8</v>
      </c>
      <c r="AA73" s="9"/>
      <c r="AB73" s="9">
        <f t="shared" si="1"/>
        <v>5.8999999999999997E-2</v>
      </c>
      <c r="AC73" s="9"/>
      <c r="AD73" s="9"/>
      <c r="AE73" s="10"/>
      <c r="AF73" s="9"/>
    </row>
    <row r="74" spans="7:33" x14ac:dyDescent="0.25">
      <c r="G74" s="5">
        <v>201712</v>
      </c>
      <c r="H74" s="5">
        <v>210102</v>
      </c>
      <c r="I74" s="5" t="s">
        <v>20</v>
      </c>
      <c r="J74" s="5">
        <v>3</v>
      </c>
      <c r="K74" s="5">
        <v>33</v>
      </c>
      <c r="L74" s="5">
        <v>1.65</v>
      </c>
      <c r="O74" s="5">
        <v>1.0309999999999999</v>
      </c>
      <c r="P74" s="5">
        <v>3.1E-2</v>
      </c>
      <c r="Q74" s="5">
        <v>8.1300000000000008</v>
      </c>
      <c r="R74" s="5">
        <v>1</v>
      </c>
      <c r="S74" s="5">
        <v>201702</v>
      </c>
      <c r="T74" s="5">
        <v>999999</v>
      </c>
      <c r="U74" s="5">
        <v>8</v>
      </c>
      <c r="V74" s="5">
        <v>1</v>
      </c>
      <c r="W74" s="5">
        <v>1</v>
      </c>
      <c r="X74" s="5">
        <v>1.6</v>
      </c>
      <c r="Y74" s="5">
        <v>3</v>
      </c>
      <c r="Z74" s="5">
        <v>8</v>
      </c>
      <c r="AA74" s="9"/>
      <c r="AB74" s="9">
        <f t="shared" si="1"/>
        <v>3.1E-2</v>
      </c>
      <c r="AC74" s="9"/>
      <c r="AD74" s="9"/>
      <c r="AE74" s="10"/>
      <c r="AF74" s="9"/>
    </row>
    <row r="75" spans="7:33" x14ac:dyDescent="0.25">
      <c r="G75" s="5">
        <v>201712</v>
      </c>
      <c r="H75" s="5">
        <v>210102</v>
      </c>
      <c r="I75" s="5" t="s">
        <v>20</v>
      </c>
      <c r="J75" s="5">
        <v>3</v>
      </c>
      <c r="K75" s="5">
        <v>47</v>
      </c>
      <c r="L75" s="5">
        <v>1.0900000000000001</v>
      </c>
      <c r="O75" s="5">
        <v>0.95099999999999996</v>
      </c>
      <c r="P75" s="5">
        <v>-0.05</v>
      </c>
      <c r="Q75" s="5">
        <v>8.1300000000000008</v>
      </c>
      <c r="R75" s="5">
        <v>1</v>
      </c>
      <c r="S75" s="5">
        <v>201708</v>
      </c>
      <c r="T75" s="5">
        <v>999999</v>
      </c>
      <c r="U75" s="5">
        <v>8</v>
      </c>
      <c r="V75" s="5">
        <v>1</v>
      </c>
      <c r="W75" s="5">
        <v>1</v>
      </c>
      <c r="X75" s="5">
        <v>1.1459999999999999</v>
      </c>
      <c r="Y75" s="5">
        <v>4</v>
      </c>
      <c r="Z75" s="5">
        <v>8</v>
      </c>
      <c r="AA75" s="9"/>
      <c r="AB75" s="9">
        <f t="shared" si="1"/>
        <v>-0.05</v>
      </c>
      <c r="AC75" s="9"/>
      <c r="AD75" s="9"/>
      <c r="AE75" s="10"/>
      <c r="AF75" s="9"/>
    </row>
    <row r="76" spans="7:33" x14ac:dyDescent="0.25">
      <c r="G76" s="5">
        <v>201712</v>
      </c>
      <c r="H76" s="5">
        <v>210102</v>
      </c>
      <c r="I76" s="5" t="s">
        <v>20</v>
      </c>
      <c r="J76" s="5">
        <v>3</v>
      </c>
      <c r="K76" s="5">
        <v>67</v>
      </c>
      <c r="L76" s="5">
        <v>1.1000000000000001</v>
      </c>
      <c r="O76" s="5">
        <v>1.1000000000000001</v>
      </c>
      <c r="P76" s="5">
        <v>9.5000000000000001E-2</v>
      </c>
      <c r="Q76" s="5">
        <v>8.1300000000000008</v>
      </c>
      <c r="R76" s="5">
        <v>1</v>
      </c>
      <c r="S76" s="5">
        <v>201702</v>
      </c>
      <c r="T76" s="5">
        <v>999999</v>
      </c>
      <c r="U76" s="5">
        <v>8</v>
      </c>
      <c r="V76" s="5">
        <v>1</v>
      </c>
      <c r="W76" s="5">
        <v>1</v>
      </c>
      <c r="X76" s="5">
        <v>1</v>
      </c>
      <c r="Y76" s="5">
        <v>3</v>
      </c>
      <c r="Z76" s="5">
        <v>8</v>
      </c>
      <c r="AA76" s="9"/>
      <c r="AB76" s="9">
        <f t="shared" si="1"/>
        <v>9.5000000000000001E-2</v>
      </c>
      <c r="AC76" s="9"/>
      <c r="AD76" s="9"/>
      <c r="AE76" s="10"/>
      <c r="AF76" s="9"/>
    </row>
    <row r="77" spans="7:33" x14ac:dyDescent="0.25">
      <c r="G77" s="5">
        <v>201712</v>
      </c>
      <c r="H77" s="5">
        <v>210102</v>
      </c>
      <c r="I77" s="5" t="s">
        <v>20</v>
      </c>
      <c r="J77" s="5">
        <v>3</v>
      </c>
      <c r="K77" s="5">
        <v>77</v>
      </c>
      <c r="L77" s="5">
        <v>1</v>
      </c>
      <c r="O77" s="5">
        <v>1</v>
      </c>
      <c r="P77" s="5">
        <v>0</v>
      </c>
      <c r="Q77" s="5">
        <v>8.1300000000000008</v>
      </c>
      <c r="R77" s="5">
        <v>1</v>
      </c>
      <c r="S77" s="5">
        <v>201702</v>
      </c>
      <c r="T77" s="5">
        <v>999999</v>
      </c>
      <c r="U77" s="5">
        <v>8</v>
      </c>
      <c r="V77" s="5">
        <v>1</v>
      </c>
      <c r="W77" s="5">
        <v>1</v>
      </c>
      <c r="X77" s="5">
        <v>1</v>
      </c>
      <c r="Y77" s="5">
        <v>3</v>
      </c>
      <c r="Z77" s="5">
        <v>8</v>
      </c>
      <c r="AA77" s="9"/>
      <c r="AB77" s="9">
        <f t="shared" si="1"/>
        <v>0</v>
      </c>
      <c r="AC77" s="9"/>
      <c r="AD77" s="9"/>
      <c r="AE77" s="10"/>
      <c r="AF77" s="9"/>
    </row>
    <row r="78" spans="7:33" x14ac:dyDescent="0.25">
      <c r="G78" s="5">
        <v>201712</v>
      </c>
      <c r="H78" s="5">
        <v>210102</v>
      </c>
      <c r="I78" s="5" t="s">
        <v>20</v>
      </c>
      <c r="J78" s="5">
        <v>3</v>
      </c>
      <c r="K78" s="5">
        <v>801</v>
      </c>
      <c r="L78" s="5">
        <v>1.1000000000000001</v>
      </c>
      <c r="O78" s="5">
        <v>0.91700000000000004</v>
      </c>
      <c r="P78" s="5">
        <v>-8.6999999999999994E-2</v>
      </c>
      <c r="Q78" s="5">
        <v>8.1300000000000008</v>
      </c>
      <c r="R78" s="5">
        <v>1</v>
      </c>
      <c r="S78" s="5">
        <v>201702</v>
      </c>
      <c r="T78" s="5">
        <v>999999</v>
      </c>
      <c r="U78" s="5">
        <v>8</v>
      </c>
      <c r="V78" s="5">
        <v>1</v>
      </c>
      <c r="W78" s="5">
        <v>2</v>
      </c>
      <c r="X78" s="5">
        <v>1.2</v>
      </c>
      <c r="Y78" s="5">
        <v>3</v>
      </c>
      <c r="Z78" s="5">
        <v>8</v>
      </c>
      <c r="AA78" s="9"/>
      <c r="AB78" s="9">
        <f t="shared" si="1"/>
        <v>-0.17399999999999999</v>
      </c>
      <c r="AC78" s="9"/>
      <c r="AD78" s="9"/>
      <c r="AE78" s="10"/>
      <c r="AF78" s="9"/>
    </row>
    <row r="79" spans="7:33" x14ac:dyDescent="0.25">
      <c r="G79" s="5">
        <v>201712</v>
      </c>
      <c r="H79" s="5">
        <v>210102</v>
      </c>
      <c r="I79" s="5" t="s">
        <v>20</v>
      </c>
      <c r="J79" s="5">
        <v>3</v>
      </c>
      <c r="K79" s="5">
        <v>802</v>
      </c>
      <c r="L79" s="5">
        <v>1.0900000000000001</v>
      </c>
      <c r="O79" s="5">
        <v>1</v>
      </c>
      <c r="P79" s="5">
        <v>0</v>
      </c>
      <c r="Q79" s="5">
        <v>8.1300000000000008</v>
      </c>
      <c r="R79" s="5">
        <v>1</v>
      </c>
      <c r="S79" s="5">
        <v>201702</v>
      </c>
      <c r="T79" s="5">
        <v>999999</v>
      </c>
      <c r="U79" s="5">
        <v>8</v>
      </c>
      <c r="V79" s="5">
        <v>1</v>
      </c>
      <c r="W79" s="5">
        <v>1</v>
      </c>
      <c r="X79" s="5">
        <v>1.0900000000000001</v>
      </c>
      <c r="Y79" s="5">
        <v>3</v>
      </c>
      <c r="Z79" s="5">
        <v>8</v>
      </c>
      <c r="AA79" s="9"/>
      <c r="AB79" s="9">
        <f t="shared" si="1"/>
        <v>0</v>
      </c>
      <c r="AC79" s="9"/>
      <c r="AD79" s="9"/>
      <c r="AE79" s="10"/>
      <c r="AF79" s="9"/>
    </row>
    <row r="80" spans="7:33" x14ac:dyDescent="0.25">
      <c r="G80" s="5">
        <v>201712</v>
      </c>
      <c r="H80" s="5">
        <v>210102</v>
      </c>
      <c r="I80" s="5" t="s">
        <v>20</v>
      </c>
      <c r="J80" s="5">
        <v>3</v>
      </c>
      <c r="K80" s="5">
        <v>803</v>
      </c>
      <c r="L80" s="5">
        <v>1</v>
      </c>
      <c r="M80" s="5" t="s">
        <v>22</v>
      </c>
      <c r="N80" s="5" t="s">
        <v>22</v>
      </c>
      <c r="O80" s="5">
        <v>0.83299999999999996</v>
      </c>
      <c r="P80" s="5">
        <v>-0.182</v>
      </c>
      <c r="Q80" s="5">
        <v>8.1300000000000008</v>
      </c>
      <c r="R80" s="5">
        <v>1</v>
      </c>
      <c r="S80" s="5">
        <v>201702</v>
      </c>
      <c r="T80" s="5">
        <v>999999</v>
      </c>
      <c r="U80" s="5">
        <v>8</v>
      </c>
      <c r="V80" s="5">
        <v>1</v>
      </c>
      <c r="W80" s="5">
        <v>1</v>
      </c>
      <c r="X80" s="5">
        <v>1.2</v>
      </c>
      <c r="Y80" s="5">
        <v>3</v>
      </c>
      <c r="Z80" s="5">
        <v>8</v>
      </c>
      <c r="AA80" s="9"/>
      <c r="AB80" s="9">
        <f t="shared" si="1"/>
        <v>-0.182</v>
      </c>
      <c r="AC80" s="9"/>
      <c r="AD80" s="9"/>
      <c r="AE80" s="10"/>
      <c r="AF80" s="9"/>
    </row>
    <row r="81" spans="7:33" x14ac:dyDescent="0.25">
      <c r="G81" s="5">
        <v>201712</v>
      </c>
      <c r="H81" s="5">
        <v>210102</v>
      </c>
      <c r="I81" s="5" t="s">
        <v>20</v>
      </c>
      <c r="J81" s="5">
        <v>3</v>
      </c>
      <c r="K81" s="5">
        <v>807</v>
      </c>
      <c r="L81" s="5">
        <v>1</v>
      </c>
      <c r="O81" s="5">
        <v>1</v>
      </c>
      <c r="P81" s="5">
        <v>0</v>
      </c>
      <c r="Q81" s="5">
        <v>8.1300000000000008</v>
      </c>
      <c r="R81" s="5">
        <v>1</v>
      </c>
      <c r="S81" s="5">
        <v>201702</v>
      </c>
      <c r="T81" s="5">
        <v>999999</v>
      </c>
      <c r="U81" s="5">
        <v>8</v>
      </c>
      <c r="V81" s="5">
        <v>1</v>
      </c>
      <c r="W81" s="5">
        <v>2</v>
      </c>
      <c r="X81" s="5">
        <v>1</v>
      </c>
      <c r="Y81" s="5">
        <v>3</v>
      </c>
      <c r="Z81" s="5">
        <v>8</v>
      </c>
      <c r="AA81" s="9"/>
      <c r="AB81" s="9">
        <f t="shared" si="1"/>
        <v>0</v>
      </c>
      <c r="AC81" s="9"/>
      <c r="AD81" s="9"/>
      <c r="AE81" s="10"/>
      <c r="AF81" s="9"/>
    </row>
    <row r="82" spans="7:33" x14ac:dyDescent="0.25">
      <c r="G82" s="5">
        <v>201712</v>
      </c>
      <c r="H82" s="5">
        <v>210102</v>
      </c>
      <c r="I82" s="5" t="s">
        <v>20</v>
      </c>
      <c r="J82" s="5">
        <v>3</v>
      </c>
      <c r="K82" s="5">
        <v>808</v>
      </c>
      <c r="L82" s="5">
        <v>1.1000000000000001</v>
      </c>
      <c r="O82" s="5">
        <v>1.1000000000000001</v>
      </c>
      <c r="P82" s="5">
        <v>9.5000000000000001E-2</v>
      </c>
      <c r="Q82" s="5">
        <v>8.1300000000000008</v>
      </c>
      <c r="R82" s="5">
        <v>1</v>
      </c>
      <c r="S82" s="5">
        <v>201702</v>
      </c>
      <c r="T82" s="5">
        <v>999999</v>
      </c>
      <c r="U82" s="5">
        <v>8</v>
      </c>
      <c r="V82" s="5">
        <v>1</v>
      </c>
      <c r="W82" s="5">
        <v>2</v>
      </c>
      <c r="X82" s="5">
        <v>1</v>
      </c>
      <c r="Y82" s="5">
        <v>3</v>
      </c>
      <c r="Z82" s="5">
        <v>8</v>
      </c>
      <c r="AA82" s="9"/>
      <c r="AB82" s="9">
        <f t="shared" si="1"/>
        <v>0.19</v>
      </c>
      <c r="AC82" s="9"/>
      <c r="AD82" s="9"/>
      <c r="AE82" s="10"/>
      <c r="AF82" s="9"/>
    </row>
    <row r="83" spans="7:33" x14ac:dyDescent="0.25">
      <c r="G83" s="5">
        <v>201712</v>
      </c>
      <c r="H83" s="5">
        <v>210102</v>
      </c>
      <c r="I83" s="5" t="s">
        <v>20</v>
      </c>
      <c r="J83" s="5">
        <v>3</v>
      </c>
      <c r="K83" s="5">
        <v>814</v>
      </c>
      <c r="L83" s="5">
        <v>1.68</v>
      </c>
      <c r="O83" s="5">
        <v>1.1200000000000001</v>
      </c>
      <c r="P83" s="5">
        <v>0.113</v>
      </c>
      <c r="Q83" s="5">
        <v>8.1300000000000008</v>
      </c>
      <c r="R83" s="5">
        <v>1</v>
      </c>
      <c r="S83" s="5">
        <v>201702</v>
      </c>
      <c r="T83" s="5">
        <v>999999</v>
      </c>
      <c r="U83" s="5">
        <v>8</v>
      </c>
      <c r="V83" s="5">
        <v>1</v>
      </c>
      <c r="W83" s="5">
        <v>1</v>
      </c>
      <c r="X83" s="5">
        <v>1.5</v>
      </c>
      <c r="Y83" s="5">
        <v>3</v>
      </c>
      <c r="Z83" s="5">
        <v>8</v>
      </c>
      <c r="AA83" s="9"/>
      <c r="AB83" s="9">
        <f t="shared" si="1"/>
        <v>0.113</v>
      </c>
      <c r="AC83" s="9"/>
      <c r="AD83" s="9"/>
      <c r="AE83" s="10"/>
      <c r="AF83" s="9"/>
    </row>
    <row r="84" spans="7:33" x14ac:dyDescent="0.25">
      <c r="G84" s="5">
        <v>201712</v>
      </c>
      <c r="H84" s="5">
        <v>210102</v>
      </c>
      <c r="I84" s="5" t="s">
        <v>20</v>
      </c>
      <c r="J84" s="5">
        <v>3</v>
      </c>
      <c r="K84" s="5">
        <v>941</v>
      </c>
      <c r="L84" s="5">
        <v>1.3</v>
      </c>
      <c r="O84" s="5">
        <v>1</v>
      </c>
      <c r="P84" s="5">
        <v>0</v>
      </c>
      <c r="Q84" s="5">
        <v>8.1300000000000008</v>
      </c>
      <c r="R84" s="5">
        <v>1</v>
      </c>
      <c r="S84" s="5">
        <v>201702</v>
      </c>
      <c r="T84" s="5">
        <v>999999</v>
      </c>
      <c r="U84" s="5">
        <v>8</v>
      </c>
      <c r="V84" s="5">
        <v>1</v>
      </c>
      <c r="W84" s="5">
        <v>1</v>
      </c>
      <c r="X84" s="5">
        <v>1.3</v>
      </c>
      <c r="Y84" s="5">
        <v>3</v>
      </c>
      <c r="Z84" s="5">
        <v>8</v>
      </c>
      <c r="AA84" s="9"/>
      <c r="AB84" s="9">
        <f t="shared" si="1"/>
        <v>0</v>
      </c>
      <c r="AC84" s="9">
        <f>SUM(W73:W84)</f>
        <v>15</v>
      </c>
      <c r="AD84" s="9">
        <f>SUM(AB73:AB84)/AC84</f>
        <v>5.4666666666666692E-3</v>
      </c>
      <c r="AE84" s="10">
        <f>EXP(AD84)</f>
        <v>1.0054816361541907</v>
      </c>
      <c r="AF84" s="9"/>
      <c r="AG84" s="5">
        <f>SUMPRODUCT(O73:O84,W73:W84)/AC84</f>
        <v>1.0086666666666668</v>
      </c>
    </row>
    <row r="85" spans="7:33" x14ac:dyDescent="0.25">
      <c r="G85" s="5">
        <v>201712</v>
      </c>
      <c r="H85" s="5">
        <v>210102</v>
      </c>
      <c r="I85" s="5" t="s">
        <v>20</v>
      </c>
      <c r="J85" s="5">
        <v>3</v>
      </c>
      <c r="K85" s="5">
        <v>2</v>
      </c>
      <c r="L85" s="5">
        <v>1.1000000000000001</v>
      </c>
      <c r="O85" s="5">
        <v>1.1000000000000001</v>
      </c>
      <c r="P85" s="5">
        <v>9.5000000000000001E-2</v>
      </c>
      <c r="Q85" s="5">
        <v>11.74</v>
      </c>
      <c r="R85" s="5">
        <v>1</v>
      </c>
      <c r="S85" s="5">
        <v>201702</v>
      </c>
      <c r="T85" s="5">
        <v>999999</v>
      </c>
      <c r="U85" s="5">
        <v>9</v>
      </c>
      <c r="V85" s="5">
        <v>1</v>
      </c>
      <c r="W85" s="5">
        <v>1</v>
      </c>
      <c r="X85" s="5">
        <v>1</v>
      </c>
      <c r="Y85" s="5">
        <v>3</v>
      </c>
      <c r="Z85" s="5">
        <v>9</v>
      </c>
      <c r="AA85" s="9"/>
      <c r="AB85" s="9">
        <f t="shared" si="1"/>
        <v>9.5000000000000001E-2</v>
      </c>
      <c r="AC85" s="9"/>
      <c r="AD85" s="9"/>
      <c r="AE85" s="10"/>
      <c r="AF85" s="9"/>
    </row>
    <row r="86" spans="7:33" x14ac:dyDescent="0.25">
      <c r="G86" s="5">
        <v>201712</v>
      </c>
      <c r="H86" s="5">
        <v>210102</v>
      </c>
      <c r="I86" s="5" t="s">
        <v>20</v>
      </c>
      <c r="J86" s="5">
        <v>3</v>
      </c>
      <c r="K86" s="5">
        <v>2</v>
      </c>
      <c r="L86" s="5">
        <v>1.55</v>
      </c>
      <c r="O86" s="5">
        <v>1</v>
      </c>
      <c r="P86" s="5">
        <v>0</v>
      </c>
      <c r="Q86" s="5">
        <v>11.74</v>
      </c>
      <c r="R86" s="5">
        <v>1</v>
      </c>
      <c r="S86" s="5">
        <v>201702</v>
      </c>
      <c r="T86" s="5">
        <v>999999</v>
      </c>
      <c r="U86" s="5">
        <v>9</v>
      </c>
      <c r="V86" s="5">
        <v>1</v>
      </c>
      <c r="W86" s="5">
        <v>1</v>
      </c>
      <c r="X86" s="5">
        <v>1.55</v>
      </c>
      <c r="Y86" s="5">
        <v>3</v>
      </c>
      <c r="Z86" s="5">
        <v>9</v>
      </c>
      <c r="AA86" s="9"/>
      <c r="AB86" s="9">
        <f t="shared" si="1"/>
        <v>0</v>
      </c>
      <c r="AC86" s="9"/>
      <c r="AD86" s="9"/>
      <c r="AE86" s="10"/>
      <c r="AF86" s="9"/>
    </row>
    <row r="87" spans="7:33" x14ac:dyDescent="0.25">
      <c r="G87" s="5">
        <v>201712</v>
      </c>
      <c r="H87" s="5">
        <v>210102</v>
      </c>
      <c r="I87" s="5" t="s">
        <v>20</v>
      </c>
      <c r="J87" s="5">
        <v>3</v>
      </c>
      <c r="K87" s="5">
        <v>16</v>
      </c>
      <c r="L87" s="5">
        <v>1.1000000000000001</v>
      </c>
      <c r="O87" s="5">
        <v>1.1000000000000001</v>
      </c>
      <c r="P87" s="5">
        <v>9.5000000000000001E-2</v>
      </c>
      <c r="Q87" s="5">
        <v>11.74</v>
      </c>
      <c r="R87" s="5">
        <v>1</v>
      </c>
      <c r="S87" s="5">
        <v>201702</v>
      </c>
      <c r="T87" s="5">
        <v>999999</v>
      </c>
      <c r="U87" s="5">
        <v>9</v>
      </c>
      <c r="V87" s="5">
        <v>1</v>
      </c>
      <c r="W87" s="5">
        <v>1</v>
      </c>
      <c r="X87" s="5">
        <v>1</v>
      </c>
      <c r="Y87" s="5">
        <v>3</v>
      </c>
      <c r="Z87" s="5">
        <v>9</v>
      </c>
      <c r="AA87" s="9"/>
      <c r="AB87" s="9">
        <f t="shared" si="1"/>
        <v>9.5000000000000001E-2</v>
      </c>
      <c r="AC87" s="9"/>
      <c r="AD87" s="9"/>
      <c r="AE87" s="10"/>
      <c r="AF87" s="9"/>
    </row>
    <row r="88" spans="7:33" x14ac:dyDescent="0.25">
      <c r="G88" s="5">
        <v>201712</v>
      </c>
      <c r="H88" s="5">
        <v>210102</v>
      </c>
      <c r="I88" s="5" t="s">
        <v>20</v>
      </c>
      <c r="J88" s="5">
        <v>3</v>
      </c>
      <c r="K88" s="5">
        <v>27</v>
      </c>
      <c r="L88" s="5">
        <v>1.0900000000000001</v>
      </c>
      <c r="O88" s="5">
        <v>1.069</v>
      </c>
      <c r="P88" s="5">
        <v>6.6000000000000003E-2</v>
      </c>
      <c r="Q88" s="5">
        <v>11.74</v>
      </c>
      <c r="R88" s="5">
        <v>1</v>
      </c>
      <c r="S88" s="5">
        <v>201704</v>
      </c>
      <c r="T88" s="5">
        <v>999999</v>
      </c>
      <c r="U88" s="5">
        <v>9</v>
      </c>
      <c r="V88" s="5">
        <v>1</v>
      </c>
      <c r="W88" s="5">
        <v>1</v>
      </c>
      <c r="X88" s="5">
        <v>1.02</v>
      </c>
      <c r="Y88" s="5">
        <v>4</v>
      </c>
      <c r="Z88" s="5">
        <v>9</v>
      </c>
      <c r="AA88" s="9"/>
      <c r="AB88" s="9">
        <f t="shared" si="1"/>
        <v>6.6000000000000003E-2</v>
      </c>
      <c r="AC88" s="9"/>
      <c r="AD88" s="9"/>
      <c r="AE88" s="10"/>
      <c r="AF88" s="9"/>
    </row>
    <row r="89" spans="7:33" x14ac:dyDescent="0.25">
      <c r="G89" s="5">
        <v>201712</v>
      </c>
      <c r="H89" s="5">
        <v>210102</v>
      </c>
      <c r="I89" s="5" t="s">
        <v>20</v>
      </c>
      <c r="J89" s="5">
        <v>3</v>
      </c>
      <c r="K89" s="5">
        <v>36</v>
      </c>
      <c r="L89" s="5">
        <v>1.25</v>
      </c>
      <c r="O89" s="5">
        <v>1.042</v>
      </c>
      <c r="P89" s="5">
        <v>4.1000000000000002E-2</v>
      </c>
      <c r="Q89" s="5">
        <v>11.74</v>
      </c>
      <c r="R89" s="5">
        <v>1</v>
      </c>
      <c r="S89" s="5">
        <v>201702</v>
      </c>
      <c r="T89" s="5">
        <v>999999</v>
      </c>
      <c r="U89" s="5">
        <v>9</v>
      </c>
      <c r="V89" s="5">
        <v>2</v>
      </c>
      <c r="W89" s="5">
        <v>1</v>
      </c>
      <c r="X89" s="5">
        <v>1.2</v>
      </c>
      <c r="Y89" s="5">
        <v>3</v>
      </c>
      <c r="Z89" s="5">
        <v>9</v>
      </c>
      <c r="AA89" s="9"/>
      <c r="AB89" s="9">
        <f t="shared" si="1"/>
        <v>4.1000000000000002E-2</v>
      </c>
      <c r="AC89" s="9"/>
      <c r="AD89" s="9"/>
      <c r="AE89" s="10"/>
      <c r="AF89" s="9"/>
    </row>
    <row r="90" spans="7:33" x14ac:dyDescent="0.25">
      <c r="G90" s="5">
        <v>201712</v>
      </c>
      <c r="H90" s="5">
        <v>210102</v>
      </c>
      <c r="I90" s="5" t="s">
        <v>20</v>
      </c>
      <c r="J90" s="5">
        <v>3</v>
      </c>
      <c r="K90" s="5">
        <v>42</v>
      </c>
      <c r="L90" s="5">
        <v>1</v>
      </c>
      <c r="O90" s="5">
        <v>1</v>
      </c>
      <c r="P90" s="5">
        <v>0</v>
      </c>
      <c r="Q90" s="5">
        <v>11.74</v>
      </c>
      <c r="R90" s="5">
        <v>1</v>
      </c>
      <c r="S90" s="5">
        <v>201702</v>
      </c>
      <c r="T90" s="5">
        <v>999999</v>
      </c>
      <c r="U90" s="5">
        <v>9</v>
      </c>
      <c r="V90" s="5">
        <v>1</v>
      </c>
      <c r="W90" s="5">
        <v>1</v>
      </c>
      <c r="X90" s="5">
        <v>1</v>
      </c>
      <c r="Y90" s="5">
        <v>3</v>
      </c>
      <c r="Z90" s="5">
        <v>9</v>
      </c>
      <c r="AA90" s="9"/>
      <c r="AB90" s="9">
        <f t="shared" si="1"/>
        <v>0</v>
      </c>
      <c r="AC90" s="9"/>
      <c r="AD90" s="9"/>
      <c r="AE90" s="10"/>
      <c r="AF90" s="9"/>
    </row>
    <row r="91" spans="7:33" x14ac:dyDescent="0.25">
      <c r="G91" s="5">
        <v>201712</v>
      </c>
      <c r="H91" s="5">
        <v>210102</v>
      </c>
      <c r="I91" s="5" t="s">
        <v>20</v>
      </c>
      <c r="J91" s="5">
        <v>3</v>
      </c>
      <c r="K91" s="5">
        <v>89</v>
      </c>
      <c r="L91" s="5">
        <v>1.75</v>
      </c>
      <c r="O91" s="5">
        <v>1.0609999999999999</v>
      </c>
      <c r="P91" s="5">
        <v>5.8999999999999997E-2</v>
      </c>
      <c r="Q91" s="5">
        <v>11.74</v>
      </c>
      <c r="R91" s="5">
        <v>1</v>
      </c>
      <c r="S91" s="5">
        <v>201702</v>
      </c>
      <c r="T91" s="5">
        <v>999999</v>
      </c>
      <c r="U91" s="5">
        <v>9</v>
      </c>
      <c r="V91" s="5">
        <v>1</v>
      </c>
      <c r="W91" s="5">
        <v>1</v>
      </c>
      <c r="X91" s="5">
        <v>1.65</v>
      </c>
      <c r="Y91" s="5">
        <v>3</v>
      </c>
      <c r="Z91" s="5">
        <v>9</v>
      </c>
      <c r="AA91" s="9"/>
      <c r="AB91" s="9">
        <f t="shared" si="1"/>
        <v>5.8999999999999997E-2</v>
      </c>
      <c r="AC91" s="9"/>
      <c r="AD91" s="9"/>
      <c r="AE91" s="10"/>
      <c r="AF91" s="9"/>
    </row>
    <row r="92" spans="7:33" x14ac:dyDescent="0.25">
      <c r="G92" s="5">
        <v>201712</v>
      </c>
      <c r="H92" s="5">
        <v>210102</v>
      </c>
      <c r="I92" s="5" t="s">
        <v>20</v>
      </c>
      <c r="J92" s="5">
        <v>3</v>
      </c>
      <c r="K92" s="5">
        <v>801</v>
      </c>
      <c r="L92" s="5">
        <v>1.1000000000000001</v>
      </c>
      <c r="O92" s="5">
        <v>0.91700000000000004</v>
      </c>
      <c r="P92" s="5">
        <v>-8.6999999999999994E-2</v>
      </c>
      <c r="Q92" s="5">
        <v>11.74</v>
      </c>
      <c r="R92" s="5">
        <v>1</v>
      </c>
      <c r="S92" s="5">
        <v>201702</v>
      </c>
      <c r="T92" s="5">
        <v>999999</v>
      </c>
      <c r="U92" s="5">
        <v>9</v>
      </c>
      <c r="V92" s="5">
        <v>1</v>
      </c>
      <c r="W92" s="5">
        <v>3</v>
      </c>
      <c r="X92" s="5">
        <v>1.2</v>
      </c>
      <c r="Y92" s="5">
        <v>3</v>
      </c>
      <c r="Z92" s="5">
        <v>9</v>
      </c>
      <c r="AA92" s="9"/>
      <c r="AB92" s="9">
        <f t="shared" si="1"/>
        <v>-0.26100000000000001</v>
      </c>
      <c r="AC92" s="9"/>
      <c r="AD92" s="9"/>
      <c r="AE92" s="10"/>
      <c r="AF92" s="9"/>
    </row>
    <row r="93" spans="7:33" x14ac:dyDescent="0.25">
      <c r="G93" s="5">
        <v>201712</v>
      </c>
      <c r="H93" s="5">
        <v>210102</v>
      </c>
      <c r="I93" s="5" t="s">
        <v>20</v>
      </c>
      <c r="J93" s="5">
        <v>3</v>
      </c>
      <c r="K93" s="5">
        <v>802</v>
      </c>
      <c r="L93" s="5">
        <v>1.49</v>
      </c>
      <c r="O93" s="5">
        <v>1.0720000000000001</v>
      </c>
      <c r="P93" s="5">
        <v>6.9000000000000006E-2</v>
      </c>
      <c r="Q93" s="5">
        <v>11.74</v>
      </c>
      <c r="R93" s="5">
        <v>1</v>
      </c>
      <c r="S93" s="5">
        <v>201702</v>
      </c>
      <c r="T93" s="5">
        <v>999999</v>
      </c>
      <c r="U93" s="5">
        <v>9</v>
      </c>
      <c r="V93" s="5">
        <v>1</v>
      </c>
      <c r="W93" s="5">
        <v>1</v>
      </c>
      <c r="X93" s="5">
        <v>1.39</v>
      </c>
      <c r="Y93" s="5">
        <v>3</v>
      </c>
      <c r="Z93" s="5">
        <v>9</v>
      </c>
      <c r="AA93" s="9"/>
      <c r="AB93" s="9">
        <f t="shared" si="1"/>
        <v>6.9000000000000006E-2</v>
      </c>
      <c r="AC93" s="9"/>
      <c r="AD93" s="9"/>
      <c r="AE93" s="10"/>
      <c r="AF93" s="9"/>
    </row>
    <row r="94" spans="7:33" x14ac:dyDescent="0.25">
      <c r="G94" s="5">
        <v>201712</v>
      </c>
      <c r="H94" s="5">
        <v>210102</v>
      </c>
      <c r="I94" s="5" t="s">
        <v>20</v>
      </c>
      <c r="J94" s="5">
        <v>3</v>
      </c>
      <c r="K94" s="5">
        <v>803</v>
      </c>
      <c r="L94" s="5">
        <v>1</v>
      </c>
      <c r="M94" s="5" t="s">
        <v>22</v>
      </c>
      <c r="N94" s="5" t="s">
        <v>22</v>
      </c>
      <c r="O94" s="5">
        <v>0.83299999999999996</v>
      </c>
      <c r="P94" s="5">
        <v>-0.182</v>
      </c>
      <c r="Q94" s="5">
        <v>11.74</v>
      </c>
      <c r="R94" s="5">
        <v>1</v>
      </c>
      <c r="S94" s="5">
        <v>201702</v>
      </c>
      <c r="T94" s="5">
        <v>999999</v>
      </c>
      <c r="U94" s="5">
        <v>9</v>
      </c>
      <c r="V94" s="5">
        <v>1</v>
      </c>
      <c r="W94" s="5">
        <v>1</v>
      </c>
      <c r="X94" s="5">
        <v>1.2</v>
      </c>
      <c r="Y94" s="5">
        <v>3</v>
      </c>
      <c r="Z94" s="5">
        <v>9</v>
      </c>
      <c r="AA94" s="9"/>
      <c r="AB94" s="9">
        <f t="shared" si="1"/>
        <v>-0.182</v>
      </c>
      <c r="AC94" s="9"/>
      <c r="AD94" s="9"/>
      <c r="AE94" s="10"/>
      <c r="AF94" s="9"/>
    </row>
    <row r="95" spans="7:33" x14ac:dyDescent="0.25">
      <c r="G95" s="5">
        <v>201712</v>
      </c>
      <c r="H95" s="5">
        <v>210102</v>
      </c>
      <c r="I95" s="5" t="s">
        <v>20</v>
      </c>
      <c r="J95" s="5">
        <v>3</v>
      </c>
      <c r="K95" s="5">
        <v>807</v>
      </c>
      <c r="L95" s="5">
        <v>1</v>
      </c>
      <c r="O95" s="5">
        <v>1</v>
      </c>
      <c r="P95" s="5">
        <v>0</v>
      </c>
      <c r="Q95" s="5">
        <v>11.74</v>
      </c>
      <c r="R95" s="5">
        <v>1</v>
      </c>
      <c r="S95" s="5">
        <v>201702</v>
      </c>
      <c r="T95" s="5">
        <v>999999</v>
      </c>
      <c r="U95" s="5">
        <v>9</v>
      </c>
      <c r="V95" s="5">
        <v>1</v>
      </c>
      <c r="W95" s="5">
        <v>1</v>
      </c>
      <c r="X95" s="5">
        <v>1</v>
      </c>
      <c r="Y95" s="5">
        <v>3</v>
      </c>
      <c r="Z95" s="5">
        <v>9</v>
      </c>
      <c r="AA95" s="9"/>
      <c r="AB95" s="9">
        <f t="shared" si="1"/>
        <v>0</v>
      </c>
      <c r="AC95" s="9"/>
      <c r="AD95" s="9"/>
      <c r="AE95" s="10"/>
      <c r="AF95" s="9"/>
    </row>
    <row r="96" spans="7:33" x14ac:dyDescent="0.25">
      <c r="G96" s="5">
        <v>201712</v>
      </c>
      <c r="H96" s="5">
        <v>210102</v>
      </c>
      <c r="I96" s="5" t="s">
        <v>20</v>
      </c>
      <c r="J96" s="5">
        <v>3</v>
      </c>
      <c r="K96" s="5">
        <v>808</v>
      </c>
      <c r="L96" s="5">
        <v>1.1000000000000001</v>
      </c>
      <c r="O96" s="5">
        <v>1.1000000000000001</v>
      </c>
      <c r="P96" s="5">
        <v>9.5000000000000001E-2</v>
      </c>
      <c r="Q96" s="5">
        <v>11.74</v>
      </c>
      <c r="R96" s="5">
        <v>1</v>
      </c>
      <c r="S96" s="5">
        <v>201702</v>
      </c>
      <c r="T96" s="5">
        <v>999999</v>
      </c>
      <c r="U96" s="5">
        <v>9</v>
      </c>
      <c r="V96" s="5">
        <v>1</v>
      </c>
      <c r="W96" s="5">
        <v>2</v>
      </c>
      <c r="X96" s="5">
        <v>1</v>
      </c>
      <c r="Y96" s="5">
        <v>3</v>
      </c>
      <c r="Z96" s="5">
        <v>9</v>
      </c>
      <c r="AA96" s="9"/>
      <c r="AB96" s="9">
        <f t="shared" si="1"/>
        <v>0.19</v>
      </c>
      <c r="AC96" s="9"/>
      <c r="AD96" s="9"/>
      <c r="AE96" s="10"/>
      <c r="AF96" s="9"/>
    </row>
    <row r="97" spans="7:33" x14ac:dyDescent="0.25">
      <c r="G97" s="5">
        <v>201712</v>
      </c>
      <c r="H97" s="5">
        <v>210102</v>
      </c>
      <c r="I97" s="5" t="s">
        <v>20</v>
      </c>
      <c r="J97" s="5">
        <v>3</v>
      </c>
      <c r="K97" s="5">
        <v>814</v>
      </c>
      <c r="L97" s="5">
        <v>1.6</v>
      </c>
      <c r="O97" s="5">
        <v>1.0669999999999999</v>
      </c>
      <c r="P97" s="5">
        <v>6.5000000000000002E-2</v>
      </c>
      <c r="Q97" s="5">
        <v>11.74</v>
      </c>
      <c r="R97" s="5">
        <v>1</v>
      </c>
      <c r="S97" s="5">
        <v>201702</v>
      </c>
      <c r="T97" s="5">
        <v>999999</v>
      </c>
      <c r="U97" s="5">
        <v>9</v>
      </c>
      <c r="V97" s="5">
        <v>1</v>
      </c>
      <c r="W97" s="5">
        <v>1</v>
      </c>
      <c r="X97" s="5">
        <v>1.5</v>
      </c>
      <c r="Y97" s="5">
        <v>3</v>
      </c>
      <c r="Z97" s="5">
        <v>9</v>
      </c>
      <c r="AA97" s="9"/>
      <c r="AB97" s="9">
        <f t="shared" si="1"/>
        <v>6.5000000000000002E-2</v>
      </c>
      <c r="AC97" s="9"/>
      <c r="AD97" s="9"/>
      <c r="AE97" s="10"/>
      <c r="AF97" s="9"/>
    </row>
    <row r="98" spans="7:33" x14ac:dyDescent="0.25">
      <c r="G98" s="5">
        <v>201712</v>
      </c>
      <c r="H98" s="5">
        <v>210102</v>
      </c>
      <c r="I98" s="5" t="s">
        <v>20</v>
      </c>
      <c r="J98" s="5">
        <v>3</v>
      </c>
      <c r="K98" s="5">
        <v>941</v>
      </c>
      <c r="L98" s="5">
        <v>1.3</v>
      </c>
      <c r="O98" s="5">
        <v>1</v>
      </c>
      <c r="P98" s="5">
        <v>0</v>
      </c>
      <c r="Q98" s="5">
        <v>11.74</v>
      </c>
      <c r="R98" s="5">
        <v>1</v>
      </c>
      <c r="S98" s="5">
        <v>201702</v>
      </c>
      <c r="T98" s="5">
        <v>999999</v>
      </c>
      <c r="U98" s="5">
        <v>9</v>
      </c>
      <c r="V98" s="5">
        <v>1</v>
      </c>
      <c r="W98" s="5">
        <v>1</v>
      </c>
      <c r="X98" s="5">
        <v>1.3</v>
      </c>
      <c r="Y98" s="5">
        <v>3</v>
      </c>
      <c r="Z98" s="5">
        <v>9</v>
      </c>
      <c r="AA98" s="9"/>
      <c r="AB98" s="9">
        <f t="shared" si="1"/>
        <v>0</v>
      </c>
      <c r="AC98" s="9">
        <f>SUM(W85:W98)</f>
        <v>17</v>
      </c>
      <c r="AD98" s="9">
        <f>SUM(AB85:AB98)/AC98</f>
        <v>1.3941176470588235E-2</v>
      </c>
      <c r="AE98" s="10">
        <f>EXP(AD98)</f>
        <v>1.0140388078424278</v>
      </c>
      <c r="AF98" s="9"/>
      <c r="AG98" s="5">
        <f>SUMPRODUCT(O85:O98,W85:W98)/AC98</f>
        <v>1.0173529411764708</v>
      </c>
    </row>
    <row r="99" spans="7:33" x14ac:dyDescent="0.25">
      <c r="G99" s="5">
        <v>201712</v>
      </c>
      <c r="H99" s="5">
        <v>210102</v>
      </c>
      <c r="I99" s="5" t="s">
        <v>20</v>
      </c>
      <c r="J99" s="5">
        <v>3</v>
      </c>
      <c r="K99" s="5">
        <v>801</v>
      </c>
      <c r="L99" s="5">
        <v>1.1000000000000001</v>
      </c>
      <c r="O99" s="5">
        <v>0.91700000000000004</v>
      </c>
      <c r="P99" s="5">
        <v>-8.6999999999999994E-2</v>
      </c>
      <c r="Q99" s="5">
        <v>3.96</v>
      </c>
      <c r="R99" s="5">
        <v>1</v>
      </c>
      <c r="S99" s="5">
        <v>201702</v>
      </c>
      <c r="T99" s="5">
        <v>999999</v>
      </c>
      <c r="U99" s="5">
        <v>10</v>
      </c>
      <c r="V99" s="5">
        <v>1</v>
      </c>
      <c r="W99" s="5">
        <v>1</v>
      </c>
      <c r="X99" s="5">
        <v>1.2</v>
      </c>
      <c r="Y99" s="5">
        <v>3</v>
      </c>
      <c r="Z99" s="5">
        <v>10</v>
      </c>
      <c r="AA99" s="9"/>
      <c r="AB99" s="9">
        <f t="shared" si="1"/>
        <v>-8.6999999999999994E-2</v>
      </c>
      <c r="AC99" s="9"/>
      <c r="AD99" s="9"/>
      <c r="AE99" s="10"/>
      <c r="AF99" s="9"/>
    </row>
    <row r="100" spans="7:33" x14ac:dyDescent="0.25">
      <c r="G100" s="5">
        <v>201712</v>
      </c>
      <c r="H100" s="5">
        <v>210102</v>
      </c>
      <c r="I100" s="5" t="s">
        <v>20</v>
      </c>
      <c r="J100" s="5">
        <v>3</v>
      </c>
      <c r="K100" s="5">
        <v>802</v>
      </c>
      <c r="L100" s="5">
        <v>1.0900000000000001</v>
      </c>
      <c r="O100" s="5">
        <v>1.0449999999999999</v>
      </c>
      <c r="P100" s="5">
        <v>4.3999999999999997E-2</v>
      </c>
      <c r="Q100" s="5">
        <v>3.96</v>
      </c>
      <c r="R100" s="5">
        <v>1</v>
      </c>
      <c r="S100" s="5">
        <v>201707</v>
      </c>
      <c r="T100" s="5">
        <v>999999</v>
      </c>
      <c r="U100" s="5">
        <v>10</v>
      </c>
      <c r="V100" s="5">
        <v>1</v>
      </c>
      <c r="W100" s="5">
        <v>1</v>
      </c>
      <c r="X100" s="5">
        <v>1.044</v>
      </c>
      <c r="Y100" s="5">
        <v>4</v>
      </c>
      <c r="Z100" s="5">
        <v>10</v>
      </c>
      <c r="AA100" s="9"/>
      <c r="AB100" s="9">
        <f t="shared" si="1"/>
        <v>4.3999999999999997E-2</v>
      </c>
      <c r="AC100" s="9"/>
      <c r="AD100" s="9"/>
      <c r="AE100" s="10"/>
      <c r="AF100" s="9"/>
    </row>
    <row r="101" spans="7:33" x14ac:dyDescent="0.25">
      <c r="G101" s="5">
        <v>201712</v>
      </c>
      <c r="H101" s="5">
        <v>210102</v>
      </c>
      <c r="I101" s="5" t="s">
        <v>20</v>
      </c>
      <c r="J101" s="5">
        <v>3</v>
      </c>
      <c r="K101" s="5">
        <v>803</v>
      </c>
      <c r="L101" s="5">
        <v>1.1000000000000001</v>
      </c>
      <c r="O101" s="5">
        <v>1.4079999999999999</v>
      </c>
      <c r="P101" s="5">
        <v>0.34200000000000003</v>
      </c>
      <c r="Q101" s="5">
        <v>3.96</v>
      </c>
      <c r="R101" s="5">
        <v>1</v>
      </c>
      <c r="S101" s="5">
        <v>201703</v>
      </c>
      <c r="T101" s="5">
        <v>999999</v>
      </c>
      <c r="U101" s="5">
        <v>10</v>
      </c>
      <c r="V101" s="5">
        <v>1</v>
      </c>
      <c r="W101" s="5">
        <v>1</v>
      </c>
      <c r="X101" s="5">
        <v>0.78100000000000003</v>
      </c>
      <c r="Y101" s="5">
        <v>4</v>
      </c>
      <c r="Z101" s="5">
        <v>10</v>
      </c>
      <c r="AA101" s="9"/>
      <c r="AB101" s="9">
        <f t="shared" si="1"/>
        <v>0.34200000000000003</v>
      </c>
      <c r="AC101" s="9"/>
      <c r="AD101" s="9"/>
      <c r="AE101" s="10"/>
      <c r="AF101" s="9"/>
    </row>
    <row r="102" spans="7:33" x14ac:dyDescent="0.25">
      <c r="G102" s="5">
        <v>201712</v>
      </c>
      <c r="H102" s="5">
        <v>210102</v>
      </c>
      <c r="I102" s="5" t="s">
        <v>20</v>
      </c>
      <c r="J102" s="5">
        <v>3</v>
      </c>
      <c r="K102" s="5">
        <v>807</v>
      </c>
      <c r="L102" s="5">
        <v>1</v>
      </c>
      <c r="O102" s="5">
        <v>1.0029999999999999</v>
      </c>
      <c r="P102" s="5">
        <v>3.0000000000000001E-3</v>
      </c>
      <c r="Q102" s="5">
        <v>3.96</v>
      </c>
      <c r="R102" s="5">
        <v>1</v>
      </c>
      <c r="S102" s="5">
        <v>201704</v>
      </c>
      <c r="T102" s="5">
        <v>999999</v>
      </c>
      <c r="U102" s="5">
        <v>10</v>
      </c>
      <c r="V102" s="5">
        <v>1</v>
      </c>
      <c r="W102" s="5">
        <v>1</v>
      </c>
      <c r="X102" s="5">
        <v>0.997</v>
      </c>
      <c r="Y102" s="5">
        <v>4</v>
      </c>
      <c r="Z102" s="5">
        <v>10</v>
      </c>
      <c r="AA102" s="9"/>
      <c r="AB102" s="9">
        <f t="shared" si="1"/>
        <v>3.0000000000000001E-3</v>
      </c>
      <c r="AC102" s="9"/>
      <c r="AD102" s="9"/>
      <c r="AE102" s="10"/>
      <c r="AF102" s="9"/>
    </row>
    <row r="103" spans="7:33" x14ac:dyDescent="0.25">
      <c r="G103" s="5">
        <v>201712</v>
      </c>
      <c r="H103" s="5">
        <v>210102</v>
      </c>
      <c r="I103" s="5" t="s">
        <v>20</v>
      </c>
      <c r="J103" s="5">
        <v>3</v>
      </c>
      <c r="K103" s="5">
        <v>808</v>
      </c>
      <c r="L103" s="5">
        <v>1.1000000000000001</v>
      </c>
      <c r="O103" s="5">
        <v>1.1000000000000001</v>
      </c>
      <c r="P103" s="5">
        <v>9.5000000000000001E-2</v>
      </c>
      <c r="Q103" s="5">
        <v>3.96</v>
      </c>
      <c r="R103" s="5">
        <v>1</v>
      </c>
      <c r="S103" s="5">
        <v>201702</v>
      </c>
      <c r="T103" s="5">
        <v>999999</v>
      </c>
      <c r="U103" s="5">
        <v>10</v>
      </c>
      <c r="V103" s="5">
        <v>1</v>
      </c>
      <c r="W103" s="5">
        <v>1</v>
      </c>
      <c r="X103" s="5">
        <v>1</v>
      </c>
      <c r="Y103" s="5">
        <v>3</v>
      </c>
      <c r="Z103" s="5">
        <v>10</v>
      </c>
      <c r="AA103" s="9"/>
      <c r="AB103" s="9">
        <f t="shared" si="1"/>
        <v>9.5000000000000001E-2</v>
      </c>
      <c r="AC103" s="9"/>
      <c r="AD103" s="9"/>
      <c r="AE103" s="10"/>
      <c r="AF103" s="9"/>
    </row>
    <row r="104" spans="7:33" x14ac:dyDescent="0.25">
      <c r="G104" s="5">
        <v>201712</v>
      </c>
      <c r="H104" s="5">
        <v>210102</v>
      </c>
      <c r="I104" s="5" t="s">
        <v>20</v>
      </c>
      <c r="J104" s="5">
        <v>3</v>
      </c>
      <c r="K104" s="5">
        <v>814</v>
      </c>
      <c r="L104" s="5">
        <v>1.6</v>
      </c>
      <c r="O104" s="5">
        <v>1.0669999999999999</v>
      </c>
      <c r="P104" s="5">
        <v>6.5000000000000002E-2</v>
      </c>
      <c r="Q104" s="5">
        <v>3.96</v>
      </c>
      <c r="R104" s="5">
        <v>1</v>
      </c>
      <c r="S104" s="5">
        <v>201702</v>
      </c>
      <c r="T104" s="5">
        <v>999999</v>
      </c>
      <c r="U104" s="5">
        <v>10</v>
      </c>
      <c r="V104" s="5">
        <v>1</v>
      </c>
      <c r="W104" s="5">
        <v>1</v>
      </c>
      <c r="X104" s="5">
        <v>1.5</v>
      </c>
      <c r="Y104" s="5">
        <v>3</v>
      </c>
      <c r="Z104" s="5">
        <v>10</v>
      </c>
      <c r="AA104" s="9"/>
      <c r="AB104" s="9">
        <f t="shared" si="1"/>
        <v>6.5000000000000002E-2</v>
      </c>
      <c r="AC104" s="9"/>
      <c r="AD104" s="9"/>
      <c r="AE104" s="10"/>
      <c r="AF104" s="9"/>
    </row>
    <row r="105" spans="7:33" x14ac:dyDescent="0.25">
      <c r="G105" s="5">
        <v>201712</v>
      </c>
      <c r="H105" s="5">
        <v>210102</v>
      </c>
      <c r="I105" s="5" t="s">
        <v>20</v>
      </c>
      <c r="J105" s="5">
        <v>3</v>
      </c>
      <c r="K105" s="5">
        <v>941</v>
      </c>
      <c r="L105" s="5">
        <v>1.3</v>
      </c>
      <c r="O105" s="5">
        <v>1</v>
      </c>
      <c r="P105" s="5">
        <v>0</v>
      </c>
      <c r="Q105" s="5">
        <v>3.96</v>
      </c>
      <c r="R105" s="5">
        <v>1</v>
      </c>
      <c r="S105" s="5">
        <v>201702</v>
      </c>
      <c r="T105" s="5">
        <v>999999</v>
      </c>
      <c r="U105" s="5">
        <v>10</v>
      </c>
      <c r="V105" s="5">
        <v>1</v>
      </c>
      <c r="W105" s="5">
        <v>1</v>
      </c>
      <c r="X105" s="5">
        <v>1.3</v>
      </c>
      <c r="Y105" s="5">
        <v>3</v>
      </c>
      <c r="Z105" s="5">
        <v>10</v>
      </c>
      <c r="AA105" s="9"/>
      <c r="AB105" s="9">
        <f t="shared" si="1"/>
        <v>0</v>
      </c>
      <c r="AC105" s="9">
        <f>SUM(W99:W105)</f>
        <v>7</v>
      </c>
      <c r="AD105" s="9">
        <f>SUM(AB99:AB105)/AC105</f>
        <v>6.6000000000000003E-2</v>
      </c>
      <c r="AE105" s="10">
        <f>EXP(AD105)</f>
        <v>1.0682267171659934</v>
      </c>
      <c r="AF105" s="9"/>
      <c r="AG105" s="5">
        <f>SUMPRODUCT(O99:O105,W99:W105)/AC105</f>
        <v>1.0771428571428572</v>
      </c>
    </row>
    <row r="106" spans="7:33" x14ac:dyDescent="0.25">
      <c r="G106" s="5">
        <v>201712</v>
      </c>
      <c r="H106" s="5">
        <v>210102</v>
      </c>
      <c r="I106" s="5" t="s">
        <v>20</v>
      </c>
      <c r="J106" s="5">
        <v>3</v>
      </c>
      <c r="K106" s="5">
        <v>801</v>
      </c>
      <c r="L106" s="5">
        <v>1.1000000000000001</v>
      </c>
      <c r="O106" s="5">
        <v>0.91700000000000004</v>
      </c>
      <c r="P106" s="5">
        <v>-8.6999999999999994E-2</v>
      </c>
      <c r="Q106" s="5">
        <v>4.9000000000000004</v>
      </c>
      <c r="R106" s="5">
        <v>1</v>
      </c>
      <c r="S106" s="5">
        <v>201702</v>
      </c>
      <c r="T106" s="5">
        <v>999999</v>
      </c>
      <c r="U106" s="5">
        <v>11</v>
      </c>
      <c r="V106" s="5">
        <v>1</v>
      </c>
      <c r="W106" s="5">
        <v>1</v>
      </c>
      <c r="X106" s="5">
        <v>1.2</v>
      </c>
      <c r="Y106" s="5">
        <v>3</v>
      </c>
      <c r="Z106" s="5">
        <v>11</v>
      </c>
      <c r="AA106" s="9"/>
      <c r="AB106" s="9">
        <f t="shared" si="1"/>
        <v>-8.6999999999999994E-2</v>
      </c>
      <c r="AC106" s="9"/>
      <c r="AD106" s="9"/>
      <c r="AE106" s="10"/>
      <c r="AF106" s="9"/>
    </row>
    <row r="107" spans="7:33" x14ac:dyDescent="0.25">
      <c r="G107" s="5">
        <v>201712</v>
      </c>
      <c r="H107" s="5">
        <v>210102</v>
      </c>
      <c r="I107" s="5" t="s">
        <v>20</v>
      </c>
      <c r="J107" s="5">
        <v>3</v>
      </c>
      <c r="K107" s="5">
        <v>802</v>
      </c>
      <c r="L107" s="5">
        <v>1.0900000000000001</v>
      </c>
      <c r="O107" s="5">
        <v>0.96499999999999997</v>
      </c>
      <c r="P107" s="5">
        <v>-3.5999999999999997E-2</v>
      </c>
      <c r="Q107" s="5">
        <v>4.9000000000000004</v>
      </c>
      <c r="R107" s="5">
        <v>1</v>
      </c>
      <c r="S107" s="5">
        <v>201703</v>
      </c>
      <c r="T107" s="5">
        <v>999999</v>
      </c>
      <c r="U107" s="5">
        <v>11</v>
      </c>
      <c r="V107" s="5">
        <v>1</v>
      </c>
      <c r="W107" s="5">
        <v>1</v>
      </c>
      <c r="X107" s="5">
        <v>1.1299999999999999</v>
      </c>
      <c r="Y107" s="5">
        <v>4</v>
      </c>
      <c r="Z107" s="5">
        <v>11</v>
      </c>
      <c r="AA107" s="9"/>
      <c r="AB107" s="9">
        <f t="shared" si="1"/>
        <v>-3.5999999999999997E-2</v>
      </c>
      <c r="AC107" s="9"/>
      <c r="AD107" s="9"/>
      <c r="AE107" s="10"/>
      <c r="AF107" s="9"/>
    </row>
    <row r="108" spans="7:33" x14ac:dyDescent="0.25">
      <c r="G108" s="5">
        <v>201712</v>
      </c>
      <c r="H108" s="5">
        <v>210102</v>
      </c>
      <c r="I108" s="5" t="s">
        <v>20</v>
      </c>
      <c r="J108" s="5">
        <v>3</v>
      </c>
      <c r="K108" s="5">
        <v>803</v>
      </c>
      <c r="L108" s="5">
        <v>1</v>
      </c>
      <c r="M108" s="5" t="s">
        <v>25</v>
      </c>
      <c r="N108" s="5" t="s">
        <v>25</v>
      </c>
      <c r="O108" s="5">
        <v>0.83299999999999996</v>
      </c>
      <c r="P108" s="5">
        <v>-0.182</v>
      </c>
      <c r="Q108" s="5">
        <v>4.9000000000000004</v>
      </c>
      <c r="R108" s="5">
        <v>1</v>
      </c>
      <c r="S108" s="5">
        <v>201702</v>
      </c>
      <c r="T108" s="5">
        <v>999999</v>
      </c>
      <c r="U108" s="5">
        <v>11</v>
      </c>
      <c r="V108" s="5">
        <v>1</v>
      </c>
      <c r="W108" s="5">
        <v>1</v>
      </c>
      <c r="X108" s="5">
        <v>1.2</v>
      </c>
      <c r="Y108" s="5">
        <v>3</v>
      </c>
      <c r="Z108" s="5">
        <v>11</v>
      </c>
      <c r="AA108" s="9"/>
      <c r="AB108" s="9">
        <f t="shared" si="1"/>
        <v>-0.182</v>
      </c>
      <c r="AC108" s="9"/>
      <c r="AD108" s="9"/>
      <c r="AE108" s="10"/>
      <c r="AF108" s="9"/>
    </row>
    <row r="109" spans="7:33" x14ac:dyDescent="0.25">
      <c r="G109" s="5">
        <v>201712</v>
      </c>
      <c r="H109" s="5">
        <v>210102</v>
      </c>
      <c r="I109" s="5" t="s">
        <v>20</v>
      </c>
      <c r="J109" s="5">
        <v>3</v>
      </c>
      <c r="K109" s="5">
        <v>807</v>
      </c>
      <c r="L109" s="5">
        <v>1</v>
      </c>
      <c r="O109" s="5">
        <v>1</v>
      </c>
      <c r="P109" s="5">
        <v>0</v>
      </c>
      <c r="Q109" s="5">
        <v>4.9000000000000004</v>
      </c>
      <c r="R109" s="5">
        <v>1</v>
      </c>
      <c r="S109" s="5">
        <v>201702</v>
      </c>
      <c r="T109" s="5">
        <v>999999</v>
      </c>
      <c r="U109" s="5">
        <v>11</v>
      </c>
      <c r="V109" s="5">
        <v>1</v>
      </c>
      <c r="W109" s="5">
        <v>1</v>
      </c>
      <c r="X109" s="5">
        <v>1</v>
      </c>
      <c r="Y109" s="5">
        <v>3</v>
      </c>
      <c r="Z109" s="5">
        <v>11</v>
      </c>
      <c r="AA109" s="9"/>
      <c r="AB109" s="9">
        <f t="shared" si="1"/>
        <v>0</v>
      </c>
      <c r="AC109" s="9"/>
      <c r="AD109" s="9"/>
      <c r="AE109" s="10"/>
      <c r="AF109" s="9"/>
    </row>
    <row r="110" spans="7:33" x14ac:dyDescent="0.25">
      <c r="G110" s="5">
        <v>201712</v>
      </c>
      <c r="H110" s="5">
        <v>210102</v>
      </c>
      <c r="I110" s="5" t="s">
        <v>20</v>
      </c>
      <c r="J110" s="5">
        <v>3</v>
      </c>
      <c r="K110" s="5">
        <v>814</v>
      </c>
      <c r="L110" s="5">
        <v>1.5</v>
      </c>
      <c r="O110" s="5">
        <v>0.96499999999999997</v>
      </c>
      <c r="P110" s="5">
        <v>-3.5999999999999997E-2</v>
      </c>
      <c r="Q110" s="5">
        <v>4.9000000000000004</v>
      </c>
      <c r="R110" s="5">
        <v>1</v>
      </c>
      <c r="S110" s="5">
        <v>201703</v>
      </c>
      <c r="T110" s="5">
        <v>999999</v>
      </c>
      <c r="U110" s="5">
        <v>11</v>
      </c>
      <c r="V110" s="5">
        <v>1</v>
      </c>
      <c r="W110" s="5">
        <v>1</v>
      </c>
      <c r="X110" s="5">
        <v>1.5549999999999999</v>
      </c>
      <c r="Y110" s="5">
        <v>4</v>
      </c>
      <c r="Z110" s="5">
        <v>11</v>
      </c>
      <c r="AA110" s="9"/>
      <c r="AB110" s="9">
        <f t="shared" si="1"/>
        <v>-3.5999999999999997E-2</v>
      </c>
      <c r="AC110" s="9"/>
      <c r="AD110" s="9"/>
      <c r="AE110" s="10"/>
      <c r="AF110" s="9"/>
    </row>
    <row r="111" spans="7:33" x14ac:dyDescent="0.25">
      <c r="G111" s="5">
        <v>201712</v>
      </c>
      <c r="H111" s="5">
        <v>210102</v>
      </c>
      <c r="I111" s="5" t="s">
        <v>20</v>
      </c>
      <c r="J111" s="5">
        <v>3</v>
      </c>
      <c r="K111" s="5">
        <v>941</v>
      </c>
      <c r="L111" s="5">
        <v>1.3</v>
      </c>
      <c r="O111" s="5">
        <v>1</v>
      </c>
      <c r="P111" s="5">
        <v>0</v>
      </c>
      <c r="Q111" s="5">
        <v>4.9000000000000004</v>
      </c>
      <c r="R111" s="5">
        <v>1</v>
      </c>
      <c r="S111" s="5">
        <v>201702</v>
      </c>
      <c r="T111" s="5">
        <v>999999</v>
      </c>
      <c r="U111" s="5">
        <v>11</v>
      </c>
      <c r="V111" s="5">
        <v>1</v>
      </c>
      <c r="W111" s="5">
        <v>1</v>
      </c>
      <c r="X111" s="5">
        <v>1.3</v>
      </c>
      <c r="Y111" s="5">
        <v>3</v>
      </c>
      <c r="Z111" s="5">
        <v>11</v>
      </c>
      <c r="AA111" s="9"/>
      <c r="AB111" s="9">
        <f t="shared" si="1"/>
        <v>0</v>
      </c>
      <c r="AC111" s="9">
        <f>SUM(W106:W111)</f>
        <v>6</v>
      </c>
      <c r="AD111" s="9">
        <f>SUM(AB106:AB111)/AC111</f>
        <v>-5.6833333333333326E-2</v>
      </c>
      <c r="AE111" s="10">
        <f>EXP(AD111)</f>
        <v>0.94475151483150877</v>
      </c>
      <c r="AF111" s="9"/>
      <c r="AG111" s="5">
        <f>SUMPRODUCT(O106:O111,W106:W111)/AC111</f>
        <v>0.94666666666666666</v>
      </c>
    </row>
    <row r="112" spans="7:33" x14ac:dyDescent="0.25">
      <c r="G112" s="5">
        <v>201712</v>
      </c>
      <c r="H112" s="5">
        <v>210102</v>
      </c>
      <c r="I112" s="5" t="s">
        <v>20</v>
      </c>
      <c r="J112" s="5">
        <v>3</v>
      </c>
      <c r="K112" s="5">
        <v>20</v>
      </c>
      <c r="L112" s="5">
        <v>1.1000000000000001</v>
      </c>
      <c r="O112" s="5">
        <v>1.1000000000000001</v>
      </c>
      <c r="P112" s="5">
        <v>9.5000000000000001E-2</v>
      </c>
      <c r="Q112" s="5">
        <v>9.7100000000000009</v>
      </c>
      <c r="R112" s="5">
        <v>1</v>
      </c>
      <c r="S112" s="5">
        <v>201702</v>
      </c>
      <c r="T112" s="5">
        <v>999999</v>
      </c>
      <c r="U112" s="5">
        <v>12</v>
      </c>
      <c r="V112" s="5">
        <v>1</v>
      </c>
      <c r="W112" s="5">
        <v>1</v>
      </c>
      <c r="X112" s="5">
        <v>1</v>
      </c>
      <c r="Y112" s="5">
        <v>3</v>
      </c>
      <c r="Z112" s="5">
        <v>12</v>
      </c>
      <c r="AA112" s="9"/>
      <c r="AB112" s="9">
        <f t="shared" si="1"/>
        <v>9.5000000000000001E-2</v>
      </c>
      <c r="AC112" s="9"/>
      <c r="AD112" s="9"/>
      <c r="AE112" s="10"/>
      <c r="AF112" s="9"/>
    </row>
    <row r="113" spans="7:33" x14ac:dyDescent="0.25">
      <c r="G113" s="5">
        <v>201712</v>
      </c>
      <c r="H113" s="5">
        <v>210102</v>
      </c>
      <c r="I113" s="5" t="s">
        <v>20</v>
      </c>
      <c r="J113" s="5">
        <v>3</v>
      </c>
      <c r="K113" s="5">
        <v>68</v>
      </c>
      <c r="L113" s="5">
        <v>1</v>
      </c>
      <c r="O113" s="5">
        <v>1</v>
      </c>
      <c r="P113" s="5">
        <v>0</v>
      </c>
      <c r="Q113" s="5">
        <v>9.7100000000000009</v>
      </c>
      <c r="R113" s="5">
        <v>1</v>
      </c>
      <c r="S113" s="5">
        <v>201702</v>
      </c>
      <c r="T113" s="5">
        <v>999999</v>
      </c>
      <c r="U113" s="5">
        <v>12</v>
      </c>
      <c r="V113" s="5">
        <v>1</v>
      </c>
      <c r="W113" s="5">
        <v>1</v>
      </c>
      <c r="X113" s="5">
        <v>1</v>
      </c>
      <c r="Y113" s="5">
        <v>3</v>
      </c>
      <c r="Z113" s="5">
        <v>12</v>
      </c>
      <c r="AA113" s="9"/>
      <c r="AB113" s="9">
        <f t="shared" si="1"/>
        <v>0</v>
      </c>
      <c r="AC113" s="9"/>
      <c r="AD113" s="9"/>
      <c r="AE113" s="10"/>
      <c r="AF113" s="9"/>
    </row>
    <row r="114" spans="7:33" x14ac:dyDescent="0.25">
      <c r="G114" s="5">
        <v>201712</v>
      </c>
      <c r="H114" s="5">
        <v>210102</v>
      </c>
      <c r="I114" s="5" t="s">
        <v>20</v>
      </c>
      <c r="J114" s="5">
        <v>3</v>
      </c>
      <c r="K114" s="5">
        <v>80</v>
      </c>
      <c r="L114" s="5">
        <v>0.89</v>
      </c>
      <c r="O114" s="5">
        <v>0.752</v>
      </c>
      <c r="P114" s="5">
        <v>-0.28499999999999998</v>
      </c>
      <c r="Q114" s="5">
        <v>9.7100000000000009</v>
      </c>
      <c r="R114" s="5">
        <v>1</v>
      </c>
      <c r="S114" s="5">
        <v>201708</v>
      </c>
      <c r="T114" s="5">
        <v>999999</v>
      </c>
      <c r="U114" s="5">
        <v>12</v>
      </c>
      <c r="V114" s="5">
        <v>1</v>
      </c>
      <c r="W114" s="5">
        <v>1</v>
      </c>
      <c r="X114" s="5">
        <v>1.1839999999999999</v>
      </c>
      <c r="Y114" s="5">
        <v>4</v>
      </c>
      <c r="Z114" s="5">
        <v>12</v>
      </c>
      <c r="AA114" s="9"/>
      <c r="AB114" s="9">
        <f t="shared" si="1"/>
        <v>-0.28499999999999998</v>
      </c>
      <c r="AC114" s="9"/>
      <c r="AD114" s="9"/>
      <c r="AE114" s="10"/>
      <c r="AF114" s="9"/>
    </row>
    <row r="115" spans="7:33" x14ac:dyDescent="0.25">
      <c r="G115" s="5">
        <v>201712</v>
      </c>
      <c r="H115" s="5">
        <v>210102</v>
      </c>
      <c r="I115" s="5" t="s">
        <v>20</v>
      </c>
      <c r="J115" s="5">
        <v>3</v>
      </c>
      <c r="K115" s="5">
        <v>801</v>
      </c>
      <c r="L115" s="5">
        <v>1.1000000000000001</v>
      </c>
      <c r="O115" s="5">
        <v>0.91700000000000004</v>
      </c>
      <c r="P115" s="5">
        <v>-8.6999999999999994E-2</v>
      </c>
      <c r="Q115" s="5">
        <v>9.7100000000000009</v>
      </c>
      <c r="R115" s="5">
        <v>1</v>
      </c>
      <c r="S115" s="5">
        <v>201702</v>
      </c>
      <c r="T115" s="5">
        <v>999999</v>
      </c>
      <c r="U115" s="5">
        <v>12</v>
      </c>
      <c r="V115" s="5">
        <v>1</v>
      </c>
      <c r="W115" s="5">
        <v>2</v>
      </c>
      <c r="X115" s="5">
        <v>1.2</v>
      </c>
      <c r="Y115" s="5">
        <v>3</v>
      </c>
      <c r="Z115" s="5">
        <v>12</v>
      </c>
      <c r="AA115" s="9"/>
      <c r="AB115" s="9">
        <f t="shared" si="1"/>
        <v>-0.17399999999999999</v>
      </c>
      <c r="AC115" s="9"/>
      <c r="AD115" s="9"/>
      <c r="AE115" s="10"/>
      <c r="AF115" s="9"/>
    </row>
    <row r="116" spans="7:33" x14ac:dyDescent="0.25">
      <c r="G116" s="5">
        <v>201712</v>
      </c>
      <c r="H116" s="5">
        <v>210102</v>
      </c>
      <c r="I116" s="5" t="s">
        <v>20</v>
      </c>
      <c r="J116" s="5">
        <v>3</v>
      </c>
      <c r="K116" s="5">
        <v>803</v>
      </c>
      <c r="L116" s="5">
        <v>1.1000000000000001</v>
      </c>
      <c r="O116" s="5">
        <v>1.4670000000000001</v>
      </c>
      <c r="P116" s="5">
        <v>0.38300000000000001</v>
      </c>
      <c r="Q116" s="5">
        <v>9.7100000000000009</v>
      </c>
      <c r="R116" s="5">
        <v>1</v>
      </c>
      <c r="S116" s="5">
        <v>201702</v>
      </c>
      <c r="T116" s="5">
        <v>999999</v>
      </c>
      <c r="U116" s="5">
        <v>12</v>
      </c>
      <c r="V116" s="5">
        <v>1</v>
      </c>
      <c r="W116" s="5">
        <v>1</v>
      </c>
      <c r="X116" s="5">
        <v>0.75</v>
      </c>
      <c r="Y116" s="5">
        <v>3</v>
      </c>
      <c r="Z116" s="5">
        <v>12</v>
      </c>
      <c r="AA116" s="9"/>
      <c r="AB116" s="9">
        <f t="shared" si="1"/>
        <v>0.38300000000000001</v>
      </c>
      <c r="AC116" s="9"/>
      <c r="AD116" s="9"/>
      <c r="AE116" s="10"/>
      <c r="AF116" s="9"/>
    </row>
    <row r="117" spans="7:33" x14ac:dyDescent="0.25">
      <c r="G117" s="5">
        <v>201712</v>
      </c>
      <c r="H117" s="5">
        <v>210102</v>
      </c>
      <c r="I117" s="5" t="s">
        <v>20</v>
      </c>
      <c r="J117" s="5">
        <v>3</v>
      </c>
      <c r="K117" s="5">
        <v>807</v>
      </c>
      <c r="L117" s="5">
        <v>1</v>
      </c>
      <c r="O117" s="5">
        <v>1</v>
      </c>
      <c r="P117" s="5">
        <v>0</v>
      </c>
      <c r="Q117" s="5">
        <v>9.7100000000000009</v>
      </c>
      <c r="R117" s="5">
        <v>1</v>
      </c>
      <c r="S117" s="5">
        <v>201702</v>
      </c>
      <c r="T117" s="5">
        <v>999999</v>
      </c>
      <c r="U117" s="5">
        <v>12</v>
      </c>
      <c r="V117" s="5">
        <v>1</v>
      </c>
      <c r="W117" s="5">
        <v>1</v>
      </c>
      <c r="X117" s="5">
        <v>1</v>
      </c>
      <c r="Y117" s="5">
        <v>3</v>
      </c>
      <c r="Z117" s="5">
        <v>12</v>
      </c>
      <c r="AA117" s="9"/>
      <c r="AB117" s="9">
        <f t="shared" si="1"/>
        <v>0</v>
      </c>
      <c r="AC117" s="9"/>
      <c r="AD117" s="9"/>
      <c r="AE117" s="10"/>
      <c r="AF117" s="9"/>
    </row>
    <row r="118" spans="7:33" x14ac:dyDescent="0.25">
      <c r="G118" s="5">
        <v>201712</v>
      </c>
      <c r="H118" s="5">
        <v>210102</v>
      </c>
      <c r="I118" s="5" t="s">
        <v>20</v>
      </c>
      <c r="J118" s="5">
        <v>3</v>
      </c>
      <c r="K118" s="5">
        <v>808</v>
      </c>
      <c r="L118" s="5">
        <v>1.1000000000000001</v>
      </c>
      <c r="O118" s="5">
        <v>1.1000000000000001</v>
      </c>
      <c r="P118" s="5">
        <v>9.5000000000000001E-2</v>
      </c>
      <c r="Q118" s="5">
        <v>9.7100000000000009</v>
      </c>
      <c r="R118" s="5">
        <v>1</v>
      </c>
      <c r="S118" s="5">
        <v>201702</v>
      </c>
      <c r="T118" s="5">
        <v>999999</v>
      </c>
      <c r="U118" s="5">
        <v>12</v>
      </c>
      <c r="V118" s="5">
        <v>1</v>
      </c>
      <c r="W118" s="5">
        <v>2</v>
      </c>
      <c r="X118" s="5">
        <v>1</v>
      </c>
      <c r="Y118" s="5">
        <v>3</v>
      </c>
      <c r="Z118" s="5">
        <v>12</v>
      </c>
      <c r="AA118" s="9"/>
      <c r="AB118" s="9">
        <f t="shared" si="1"/>
        <v>0.19</v>
      </c>
      <c r="AC118" s="9"/>
      <c r="AD118" s="9"/>
      <c r="AE118" s="10"/>
      <c r="AF118" s="9"/>
    </row>
    <row r="119" spans="7:33" x14ac:dyDescent="0.25">
      <c r="G119" s="5">
        <v>201712</v>
      </c>
      <c r="H119" s="5">
        <v>210102</v>
      </c>
      <c r="I119" s="5" t="s">
        <v>20</v>
      </c>
      <c r="J119" s="5">
        <v>4</v>
      </c>
      <c r="K119" s="5">
        <v>814</v>
      </c>
      <c r="L119" s="5">
        <v>1.6</v>
      </c>
      <c r="O119" s="5">
        <v>1.0509999999999999</v>
      </c>
      <c r="P119" s="5">
        <v>0.05</v>
      </c>
      <c r="Q119" s="5">
        <v>9.7100000000000009</v>
      </c>
      <c r="R119" s="5">
        <v>1</v>
      </c>
      <c r="S119" s="5">
        <v>201703</v>
      </c>
      <c r="T119" s="5">
        <v>999999</v>
      </c>
      <c r="U119" s="5">
        <v>12</v>
      </c>
      <c r="V119" s="5">
        <v>1</v>
      </c>
      <c r="W119" s="5">
        <v>1</v>
      </c>
      <c r="X119" s="5">
        <v>1.522</v>
      </c>
      <c r="Y119" s="5">
        <v>4</v>
      </c>
      <c r="Z119" s="5">
        <v>12</v>
      </c>
      <c r="AA119" s="9"/>
      <c r="AB119" s="9">
        <f t="shared" si="1"/>
        <v>0.05</v>
      </c>
      <c r="AC119" s="9"/>
      <c r="AD119" s="9"/>
      <c r="AE119" s="10"/>
      <c r="AF119" s="9"/>
    </row>
    <row r="120" spans="7:33" x14ac:dyDescent="0.25">
      <c r="G120" s="5">
        <v>201712</v>
      </c>
      <c r="H120" s="5">
        <v>210102</v>
      </c>
      <c r="I120" s="5" t="s">
        <v>20</v>
      </c>
      <c r="J120" s="5">
        <v>3</v>
      </c>
      <c r="K120" s="5">
        <v>941</v>
      </c>
      <c r="L120" s="5">
        <v>1.3</v>
      </c>
      <c r="O120" s="5">
        <v>1</v>
      </c>
      <c r="P120" s="5">
        <v>0</v>
      </c>
      <c r="Q120" s="5">
        <v>9.7100000000000009</v>
      </c>
      <c r="R120" s="5">
        <v>1</v>
      </c>
      <c r="S120" s="5">
        <v>201702</v>
      </c>
      <c r="T120" s="5">
        <v>999999</v>
      </c>
      <c r="U120" s="5">
        <v>12</v>
      </c>
      <c r="V120" s="5">
        <v>1</v>
      </c>
      <c r="W120" s="5">
        <v>1</v>
      </c>
      <c r="X120" s="5">
        <v>1.3</v>
      </c>
      <c r="Y120" s="5">
        <v>3</v>
      </c>
      <c r="Z120" s="5">
        <v>12</v>
      </c>
      <c r="AA120" s="9"/>
      <c r="AB120" s="9">
        <f t="shared" si="1"/>
        <v>0</v>
      </c>
      <c r="AC120" s="9">
        <f>SUM(W112:W120)</f>
        <v>11</v>
      </c>
      <c r="AD120" s="9">
        <f>SUM(AB112:AB120)/AC120</f>
        <v>2.3545454545454546E-2</v>
      </c>
      <c r="AE120" s="10">
        <f>EXP(AD120)</f>
        <v>1.0238248371815741</v>
      </c>
      <c r="AF120" s="9"/>
      <c r="AG120" s="5">
        <f>SUMPRODUCT(O112:O120,W112:W120)/AC120</f>
        <v>1.0367272727272729</v>
      </c>
    </row>
    <row r="121" spans="7:33" x14ac:dyDescent="0.25">
      <c r="G121" s="5">
        <v>201712</v>
      </c>
      <c r="H121" s="5">
        <v>210102</v>
      </c>
      <c r="I121" s="5" t="s">
        <v>20</v>
      </c>
      <c r="J121" s="5">
        <v>3</v>
      </c>
      <c r="K121" s="5">
        <v>801</v>
      </c>
      <c r="L121" s="5">
        <v>1.1000000000000001</v>
      </c>
      <c r="O121" s="5">
        <v>0.91700000000000004</v>
      </c>
      <c r="P121" s="5">
        <v>-8.6999999999999994E-2</v>
      </c>
      <c r="Q121" s="5">
        <v>3.66</v>
      </c>
      <c r="R121" s="5">
        <v>1</v>
      </c>
      <c r="S121" s="5">
        <v>201702</v>
      </c>
      <c r="T121" s="5">
        <v>999999</v>
      </c>
      <c r="U121" s="5">
        <v>13</v>
      </c>
      <c r="V121" s="5">
        <v>1</v>
      </c>
      <c r="W121" s="5">
        <v>1</v>
      </c>
      <c r="X121" s="5">
        <v>1.2</v>
      </c>
      <c r="Y121" s="5">
        <v>3</v>
      </c>
      <c r="Z121" s="5">
        <v>13</v>
      </c>
      <c r="AA121" s="9"/>
      <c r="AB121" s="9">
        <f t="shared" si="1"/>
        <v>-8.6999999999999994E-2</v>
      </c>
      <c r="AC121" s="9"/>
      <c r="AD121" s="9"/>
      <c r="AE121" s="10"/>
      <c r="AF121" s="9"/>
    </row>
    <row r="122" spans="7:33" x14ac:dyDescent="0.25">
      <c r="G122" s="5">
        <v>201712</v>
      </c>
      <c r="H122" s="5">
        <v>210102</v>
      </c>
      <c r="I122" s="5" t="s">
        <v>20</v>
      </c>
      <c r="J122" s="5">
        <v>3</v>
      </c>
      <c r="K122" s="5">
        <v>807</v>
      </c>
      <c r="L122" s="5">
        <v>1</v>
      </c>
      <c r="O122" s="5">
        <v>1</v>
      </c>
      <c r="P122" s="5">
        <v>0</v>
      </c>
      <c r="Q122" s="5">
        <v>3.66</v>
      </c>
      <c r="R122" s="5">
        <v>1</v>
      </c>
      <c r="S122" s="5">
        <v>201702</v>
      </c>
      <c r="T122" s="5">
        <v>999999</v>
      </c>
      <c r="U122" s="5">
        <v>13</v>
      </c>
      <c r="V122" s="5">
        <v>1</v>
      </c>
      <c r="W122" s="5">
        <v>1</v>
      </c>
      <c r="X122" s="5">
        <v>1</v>
      </c>
      <c r="Y122" s="5">
        <v>3</v>
      </c>
      <c r="Z122" s="5">
        <v>13</v>
      </c>
      <c r="AA122" s="9"/>
      <c r="AB122" s="9">
        <f t="shared" si="1"/>
        <v>0</v>
      </c>
      <c r="AC122" s="9"/>
      <c r="AD122" s="9"/>
      <c r="AE122" s="9"/>
      <c r="AF122" s="9"/>
    </row>
    <row r="123" spans="7:33" x14ac:dyDescent="0.25">
      <c r="G123" s="5">
        <v>201712</v>
      </c>
      <c r="H123" s="5">
        <v>210102</v>
      </c>
      <c r="I123" s="5" t="s">
        <v>20</v>
      </c>
      <c r="J123" s="5">
        <v>3</v>
      </c>
      <c r="K123" s="5">
        <v>808</v>
      </c>
      <c r="L123" s="5">
        <v>1.1000000000000001</v>
      </c>
      <c r="O123" s="5">
        <v>1.1000000000000001</v>
      </c>
      <c r="P123" s="5">
        <v>9.5000000000000001E-2</v>
      </c>
      <c r="Q123" s="5">
        <v>3.66</v>
      </c>
      <c r="R123" s="5">
        <v>1</v>
      </c>
      <c r="S123" s="5">
        <v>201702</v>
      </c>
      <c r="T123" s="5">
        <v>999999</v>
      </c>
      <c r="U123" s="5">
        <v>13</v>
      </c>
      <c r="V123" s="5">
        <v>1</v>
      </c>
      <c r="W123" s="5">
        <v>1</v>
      </c>
      <c r="X123" s="5">
        <v>1</v>
      </c>
      <c r="Y123" s="5">
        <v>3</v>
      </c>
      <c r="Z123" s="5">
        <v>13</v>
      </c>
      <c r="AA123" s="9"/>
      <c r="AB123" s="9">
        <f t="shared" si="1"/>
        <v>9.5000000000000001E-2</v>
      </c>
      <c r="AC123" s="9">
        <f>SUM(W121:W123)</f>
        <v>3</v>
      </c>
      <c r="AD123" s="9">
        <f>SUM(AB121:AB123)/AC123</f>
        <v>2.6666666666666692E-3</v>
      </c>
      <c r="AE123" s="10">
        <f>EXP(AD123)</f>
        <v>1.0026702253848241</v>
      </c>
      <c r="AF123" s="9"/>
      <c r="AG123" s="5">
        <f>SUMPRODUCT(O121:O123,W121:W123)/AC123</f>
        <v>1.0056666666666667</v>
      </c>
    </row>
    <row r="124" spans="7:33" x14ac:dyDescent="0.25">
      <c r="Q124" s="6">
        <f>Q123+Q120+Q111+Q105+Q98+Q84+Q72+Q63+Q55+Q45+Q34+Q19</f>
        <v>100.00000000000001</v>
      </c>
      <c r="AA124" s="9"/>
      <c r="AB124" s="9"/>
      <c r="AC124" s="9"/>
      <c r="AD124" s="9"/>
      <c r="AE124" s="9" t="s">
        <v>33</v>
      </c>
      <c r="AF124" s="9"/>
      <c r="AG124" s="13"/>
    </row>
    <row r="125" spans="7:33" x14ac:dyDescent="0.25">
      <c r="AA125" s="9"/>
      <c r="AB125" s="9"/>
      <c r="AC125" s="9"/>
      <c r="AD125" s="9"/>
      <c r="AE125" s="9"/>
      <c r="AF125" s="9"/>
    </row>
  </sheetData>
  <sortState ref="G5:Z123">
    <sortCondition ref="U5:U123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1:AF144"/>
  <sheetViews>
    <sheetView topLeftCell="H1" workbookViewId="0">
      <selection activeCell="AH25" sqref="AH25"/>
    </sheetView>
  </sheetViews>
  <sheetFormatPr defaultRowHeight="15" x14ac:dyDescent="0.25"/>
  <cols>
    <col min="9" max="9" width="15.7109375" customWidth="1"/>
    <col min="11" max="11" width="13.42578125" customWidth="1"/>
    <col min="27" max="27" width="10.42578125" customWidth="1"/>
    <col min="29" max="29" width="9.140625" style="5"/>
  </cols>
  <sheetData>
    <row r="1" spans="7:32" s="5" customFormat="1" x14ac:dyDescent="0.25"/>
    <row r="2" spans="7:32" s="5" customFormat="1" x14ac:dyDescent="0.25"/>
    <row r="3" spans="7:32" x14ac:dyDescent="0.25">
      <c r="K3">
        <f>COUNTIF(K5:K142, 808)</f>
        <v>12</v>
      </c>
      <c r="AA3" s="9"/>
      <c r="AB3" s="9"/>
      <c r="AC3" s="9"/>
      <c r="AD3" s="9"/>
      <c r="AE3" s="9"/>
      <c r="AF3" s="9"/>
    </row>
    <row r="4" spans="7:32" x14ac:dyDescent="0.25">
      <c r="G4" t="s">
        <v>0</v>
      </c>
      <c r="H4" t="s">
        <v>1</v>
      </c>
      <c r="I4" t="s">
        <v>2</v>
      </c>
      <c r="J4" t="s">
        <v>3</v>
      </c>
      <c r="K4" t="s">
        <v>4</v>
      </c>
      <c r="L4" t="s">
        <v>5</v>
      </c>
      <c r="M4" t="s">
        <v>6</v>
      </c>
      <c r="N4" t="s">
        <v>7</v>
      </c>
      <c r="O4" t="s">
        <v>8</v>
      </c>
      <c r="P4" t="s">
        <v>9</v>
      </c>
      <c r="Q4" t="s">
        <v>10</v>
      </c>
      <c r="R4" t="s">
        <v>11</v>
      </c>
      <c r="S4" t="s">
        <v>12</v>
      </c>
      <c r="T4" t="s">
        <v>13</v>
      </c>
      <c r="U4" t="s">
        <v>14</v>
      </c>
      <c r="V4" t="s">
        <v>15</v>
      </c>
      <c r="W4" t="s">
        <v>16</v>
      </c>
      <c r="X4" t="s">
        <v>17</v>
      </c>
      <c r="Y4" t="s">
        <v>18</v>
      </c>
      <c r="Z4" t="s">
        <v>19</v>
      </c>
      <c r="AA4" s="9"/>
      <c r="AB4" s="9"/>
      <c r="AC4" s="9"/>
      <c r="AD4" s="9"/>
      <c r="AE4" s="9"/>
      <c r="AF4" s="9"/>
    </row>
    <row r="5" spans="7:32" x14ac:dyDescent="0.25">
      <c r="G5">
        <v>201712</v>
      </c>
      <c r="H5">
        <v>210102</v>
      </c>
      <c r="I5" t="s">
        <v>20</v>
      </c>
      <c r="J5">
        <v>1</v>
      </c>
      <c r="K5">
        <v>41</v>
      </c>
      <c r="L5">
        <v>0</v>
      </c>
      <c r="M5" t="s">
        <v>21</v>
      </c>
      <c r="N5" t="s">
        <v>21</v>
      </c>
      <c r="O5">
        <v>0</v>
      </c>
      <c r="P5">
        <v>0</v>
      </c>
      <c r="Q5">
        <v>12.84</v>
      </c>
      <c r="R5">
        <v>1</v>
      </c>
      <c r="S5">
        <v>201702</v>
      </c>
      <c r="T5">
        <v>999999</v>
      </c>
      <c r="U5">
        <v>3</v>
      </c>
      <c r="V5">
        <v>1</v>
      </c>
      <c r="W5">
        <v>1</v>
      </c>
      <c r="X5">
        <v>1.4</v>
      </c>
      <c r="Y5">
        <v>3</v>
      </c>
      <c r="Z5">
        <v>3</v>
      </c>
      <c r="AA5" s="9"/>
      <c r="AB5" s="9"/>
      <c r="AC5" s="9"/>
      <c r="AD5" s="9"/>
      <c r="AE5" s="10"/>
      <c r="AF5" s="9"/>
    </row>
    <row r="6" spans="7:32" x14ac:dyDescent="0.25">
      <c r="G6">
        <v>201712</v>
      </c>
      <c r="H6">
        <v>210102</v>
      </c>
      <c r="I6" t="s">
        <v>20</v>
      </c>
      <c r="J6">
        <v>1</v>
      </c>
      <c r="K6">
        <v>49</v>
      </c>
      <c r="L6">
        <v>0</v>
      </c>
      <c r="M6" t="s">
        <v>21</v>
      </c>
      <c r="N6" t="s">
        <v>21</v>
      </c>
      <c r="O6">
        <v>0</v>
      </c>
      <c r="P6">
        <v>0</v>
      </c>
      <c r="Q6">
        <v>12.84</v>
      </c>
      <c r="R6">
        <v>1</v>
      </c>
      <c r="S6">
        <v>201702</v>
      </c>
      <c r="T6">
        <v>999999</v>
      </c>
      <c r="U6">
        <v>3</v>
      </c>
      <c r="V6">
        <v>1</v>
      </c>
      <c r="W6">
        <v>1</v>
      </c>
      <c r="X6">
        <v>1.0900000000000001</v>
      </c>
      <c r="Y6">
        <v>3</v>
      </c>
      <c r="Z6">
        <v>3</v>
      </c>
      <c r="AA6" s="9"/>
      <c r="AB6" s="9"/>
      <c r="AC6" s="9"/>
      <c r="AD6" s="9"/>
      <c r="AE6" s="10"/>
      <c r="AF6" s="9"/>
    </row>
    <row r="7" spans="7:32" x14ac:dyDescent="0.25">
      <c r="G7">
        <v>201712</v>
      </c>
      <c r="H7">
        <v>210102</v>
      </c>
      <c r="I7" t="s">
        <v>20</v>
      </c>
      <c r="J7">
        <v>1</v>
      </c>
      <c r="K7">
        <v>49</v>
      </c>
      <c r="L7">
        <v>0</v>
      </c>
      <c r="M7" t="s">
        <v>21</v>
      </c>
      <c r="N7" t="s">
        <v>21</v>
      </c>
      <c r="O7">
        <v>0</v>
      </c>
      <c r="P7">
        <v>0</v>
      </c>
      <c r="Q7">
        <v>12.84</v>
      </c>
      <c r="R7">
        <v>1</v>
      </c>
      <c r="S7">
        <v>201702</v>
      </c>
      <c r="T7">
        <v>999999</v>
      </c>
      <c r="U7">
        <v>3</v>
      </c>
      <c r="V7">
        <v>1</v>
      </c>
      <c r="W7">
        <v>1</v>
      </c>
      <c r="X7">
        <v>2.0499999999999998</v>
      </c>
      <c r="Y7">
        <v>3</v>
      </c>
      <c r="Z7">
        <v>3</v>
      </c>
      <c r="AA7" s="9"/>
      <c r="AB7" s="9"/>
      <c r="AC7" s="9"/>
      <c r="AD7" s="9"/>
      <c r="AE7" s="10"/>
      <c r="AF7" s="9"/>
    </row>
    <row r="8" spans="7:32" x14ac:dyDescent="0.25">
      <c r="G8">
        <v>201712</v>
      </c>
      <c r="H8">
        <v>210102</v>
      </c>
      <c r="I8" t="s">
        <v>20</v>
      </c>
      <c r="J8">
        <v>1</v>
      </c>
      <c r="K8">
        <v>61</v>
      </c>
      <c r="L8">
        <v>0</v>
      </c>
      <c r="M8" t="s">
        <v>21</v>
      </c>
      <c r="N8" t="s">
        <v>21</v>
      </c>
      <c r="O8">
        <v>0</v>
      </c>
      <c r="P8">
        <v>0</v>
      </c>
      <c r="Q8">
        <v>12.84</v>
      </c>
      <c r="R8">
        <v>1</v>
      </c>
      <c r="S8">
        <v>201702</v>
      </c>
      <c r="T8">
        <v>999999</v>
      </c>
      <c r="U8">
        <v>3</v>
      </c>
      <c r="V8">
        <v>1</v>
      </c>
      <c r="W8">
        <v>1</v>
      </c>
      <c r="X8">
        <v>1.0900000000000001</v>
      </c>
      <c r="Y8">
        <v>3</v>
      </c>
      <c r="Z8">
        <v>3</v>
      </c>
      <c r="AA8" s="9"/>
      <c r="AB8" s="9"/>
      <c r="AC8" s="9"/>
      <c r="AD8" s="9"/>
      <c r="AE8" s="10"/>
      <c r="AF8" s="9"/>
    </row>
    <row r="9" spans="7:32" x14ac:dyDescent="0.25">
      <c r="G9">
        <v>201712</v>
      </c>
      <c r="H9">
        <v>210102</v>
      </c>
      <c r="I9" t="s">
        <v>20</v>
      </c>
      <c r="J9">
        <v>3</v>
      </c>
      <c r="K9">
        <v>45</v>
      </c>
      <c r="L9">
        <v>0.89</v>
      </c>
      <c r="O9">
        <v>0.64</v>
      </c>
      <c r="P9">
        <v>-0.44600000000000001</v>
      </c>
      <c r="Q9">
        <v>12.84</v>
      </c>
      <c r="R9">
        <v>1</v>
      </c>
      <c r="S9">
        <v>201702</v>
      </c>
      <c r="T9">
        <v>999999</v>
      </c>
      <c r="U9">
        <v>3</v>
      </c>
      <c r="V9">
        <v>1</v>
      </c>
      <c r="W9">
        <v>1</v>
      </c>
      <c r="X9">
        <v>1.39</v>
      </c>
      <c r="Y9">
        <v>3</v>
      </c>
      <c r="Z9">
        <v>3</v>
      </c>
      <c r="AA9" s="9"/>
      <c r="AB9" s="9"/>
      <c r="AC9" s="9"/>
      <c r="AD9" s="9"/>
      <c r="AE9" s="10"/>
      <c r="AF9" s="9"/>
    </row>
    <row r="10" spans="7:32" x14ac:dyDescent="0.25">
      <c r="G10">
        <v>201712</v>
      </c>
      <c r="H10">
        <v>210102</v>
      </c>
      <c r="I10" t="s">
        <v>20</v>
      </c>
      <c r="J10">
        <v>3</v>
      </c>
      <c r="K10">
        <v>59</v>
      </c>
      <c r="L10">
        <v>1.1000000000000001</v>
      </c>
      <c r="O10">
        <v>0.85299999999999998</v>
      </c>
      <c r="P10">
        <v>-0.159</v>
      </c>
      <c r="Q10">
        <v>12.84</v>
      </c>
      <c r="R10">
        <v>1</v>
      </c>
      <c r="S10">
        <v>201702</v>
      </c>
      <c r="T10">
        <v>999999</v>
      </c>
      <c r="U10">
        <v>3</v>
      </c>
      <c r="V10">
        <v>1</v>
      </c>
      <c r="W10">
        <v>1</v>
      </c>
      <c r="X10">
        <v>1.29</v>
      </c>
      <c r="Y10">
        <v>3</v>
      </c>
      <c r="Z10">
        <v>3</v>
      </c>
      <c r="AA10" s="9"/>
      <c r="AB10" s="9"/>
      <c r="AC10" s="9"/>
      <c r="AD10" s="9"/>
      <c r="AE10" s="10"/>
      <c r="AF10" s="9"/>
    </row>
    <row r="11" spans="7:32" x14ac:dyDescent="0.25">
      <c r="G11">
        <v>201712</v>
      </c>
      <c r="H11">
        <v>210102</v>
      </c>
      <c r="I11" t="s">
        <v>20</v>
      </c>
      <c r="J11">
        <v>3</v>
      </c>
      <c r="K11">
        <v>62</v>
      </c>
      <c r="L11">
        <v>1.55</v>
      </c>
      <c r="O11">
        <v>1</v>
      </c>
      <c r="P11">
        <v>0</v>
      </c>
      <c r="Q11">
        <v>12.84</v>
      </c>
      <c r="R11">
        <v>1</v>
      </c>
      <c r="S11">
        <v>201702</v>
      </c>
      <c r="T11">
        <v>999999</v>
      </c>
      <c r="U11">
        <v>3</v>
      </c>
      <c r="V11">
        <v>1</v>
      </c>
      <c r="W11">
        <v>1</v>
      </c>
      <c r="X11">
        <v>1.55</v>
      </c>
      <c r="Y11">
        <v>3</v>
      </c>
      <c r="Z11">
        <v>3</v>
      </c>
      <c r="AA11" s="9"/>
      <c r="AB11" s="9"/>
      <c r="AC11" s="9"/>
      <c r="AD11" s="9"/>
      <c r="AE11" s="10"/>
      <c r="AF11" s="9"/>
    </row>
    <row r="12" spans="7:32" x14ac:dyDescent="0.25">
      <c r="G12">
        <v>201712</v>
      </c>
      <c r="H12">
        <v>210102</v>
      </c>
      <c r="I12" t="s">
        <v>20</v>
      </c>
      <c r="J12">
        <v>3</v>
      </c>
      <c r="K12">
        <v>71</v>
      </c>
      <c r="L12">
        <v>1.2</v>
      </c>
      <c r="O12">
        <v>0.97699999999999998</v>
      </c>
      <c r="P12">
        <v>-2.4E-2</v>
      </c>
      <c r="Q12">
        <v>12.84</v>
      </c>
      <c r="R12">
        <v>1</v>
      </c>
      <c r="S12">
        <v>201704</v>
      </c>
      <c r="T12">
        <v>999999</v>
      </c>
      <c r="U12">
        <v>3</v>
      </c>
      <c r="V12">
        <v>1</v>
      </c>
      <c r="W12">
        <v>1</v>
      </c>
      <c r="X12">
        <v>1.2290000000000001</v>
      </c>
      <c r="Y12">
        <v>4</v>
      </c>
      <c r="Z12">
        <v>3</v>
      </c>
      <c r="AA12" s="9"/>
      <c r="AB12" s="9"/>
      <c r="AC12" s="9"/>
      <c r="AD12" s="9"/>
      <c r="AE12" s="10"/>
      <c r="AF12" s="9"/>
    </row>
    <row r="13" spans="7:32" x14ac:dyDescent="0.25">
      <c r="G13">
        <v>201712</v>
      </c>
      <c r="H13">
        <v>210102</v>
      </c>
      <c r="I13" t="s">
        <v>20</v>
      </c>
      <c r="J13">
        <v>3</v>
      </c>
      <c r="K13">
        <v>73</v>
      </c>
      <c r="L13">
        <v>1.95</v>
      </c>
      <c r="O13">
        <v>1</v>
      </c>
      <c r="P13">
        <v>0</v>
      </c>
      <c r="Q13">
        <v>12.84</v>
      </c>
      <c r="R13">
        <v>1</v>
      </c>
      <c r="S13">
        <v>201702</v>
      </c>
      <c r="T13">
        <v>999999</v>
      </c>
      <c r="U13">
        <v>3</v>
      </c>
      <c r="V13">
        <v>2</v>
      </c>
      <c r="W13">
        <v>1</v>
      </c>
      <c r="X13">
        <v>1.95</v>
      </c>
      <c r="Y13">
        <v>3</v>
      </c>
      <c r="Z13">
        <v>3</v>
      </c>
      <c r="AA13" s="9"/>
      <c r="AB13" s="9"/>
      <c r="AC13" s="9"/>
      <c r="AD13" s="9"/>
      <c r="AE13" s="10"/>
      <c r="AF13" s="9"/>
    </row>
    <row r="14" spans="7:32" x14ac:dyDescent="0.25">
      <c r="G14">
        <v>201712</v>
      </c>
      <c r="H14">
        <v>210102</v>
      </c>
      <c r="I14" t="s">
        <v>20</v>
      </c>
      <c r="J14">
        <v>3</v>
      </c>
      <c r="K14">
        <v>77</v>
      </c>
      <c r="L14">
        <v>1.5</v>
      </c>
      <c r="O14">
        <v>1</v>
      </c>
      <c r="P14">
        <v>0</v>
      </c>
      <c r="Q14">
        <v>12.84</v>
      </c>
      <c r="R14">
        <v>1</v>
      </c>
      <c r="S14">
        <v>201702</v>
      </c>
      <c r="T14">
        <v>999999</v>
      </c>
      <c r="U14">
        <v>3</v>
      </c>
      <c r="V14">
        <v>2</v>
      </c>
      <c r="W14">
        <v>1</v>
      </c>
      <c r="X14">
        <v>1.5</v>
      </c>
      <c r="Y14">
        <v>3</v>
      </c>
      <c r="Z14">
        <v>3</v>
      </c>
      <c r="AA14" s="9"/>
      <c r="AB14" s="9"/>
      <c r="AC14" s="9"/>
      <c r="AD14" s="9"/>
      <c r="AE14" s="10"/>
      <c r="AF14" s="9"/>
    </row>
    <row r="15" spans="7:32" x14ac:dyDescent="0.25">
      <c r="G15">
        <v>201712</v>
      </c>
      <c r="H15">
        <v>210102</v>
      </c>
      <c r="I15" t="s">
        <v>20</v>
      </c>
      <c r="J15">
        <v>3</v>
      </c>
      <c r="K15">
        <v>801</v>
      </c>
      <c r="L15">
        <v>1.1000000000000001</v>
      </c>
      <c r="O15">
        <v>0.91700000000000004</v>
      </c>
      <c r="P15">
        <v>-8.6999999999999994E-2</v>
      </c>
      <c r="Q15">
        <v>12.84</v>
      </c>
      <c r="R15">
        <v>1</v>
      </c>
      <c r="S15">
        <v>201702</v>
      </c>
      <c r="T15">
        <v>999999</v>
      </c>
      <c r="U15">
        <v>3</v>
      </c>
      <c r="V15">
        <v>1</v>
      </c>
      <c r="W15">
        <v>1</v>
      </c>
      <c r="X15">
        <v>1.2</v>
      </c>
      <c r="Y15">
        <v>3</v>
      </c>
      <c r="Z15">
        <v>3</v>
      </c>
      <c r="AA15" s="9"/>
      <c r="AB15" s="9"/>
      <c r="AC15" s="9"/>
      <c r="AD15" s="9"/>
      <c r="AE15" s="10"/>
      <c r="AF15" s="9"/>
    </row>
    <row r="16" spans="7:32" x14ac:dyDescent="0.25">
      <c r="G16">
        <v>201712</v>
      </c>
      <c r="H16">
        <v>210102</v>
      </c>
      <c r="I16" t="s">
        <v>20</v>
      </c>
      <c r="J16">
        <v>3</v>
      </c>
      <c r="K16">
        <v>802</v>
      </c>
      <c r="L16">
        <v>1.0900000000000001</v>
      </c>
      <c r="O16">
        <v>1</v>
      </c>
      <c r="P16">
        <v>0</v>
      </c>
      <c r="Q16">
        <v>12.84</v>
      </c>
      <c r="R16">
        <v>1</v>
      </c>
      <c r="S16">
        <v>201702</v>
      </c>
      <c r="T16">
        <v>999999</v>
      </c>
      <c r="U16">
        <v>3</v>
      </c>
      <c r="V16">
        <v>1</v>
      </c>
      <c r="W16">
        <v>1</v>
      </c>
      <c r="X16">
        <v>1.0900000000000001</v>
      </c>
      <c r="Y16">
        <v>3</v>
      </c>
      <c r="Z16">
        <v>3</v>
      </c>
      <c r="AA16" s="9"/>
      <c r="AB16" s="9"/>
      <c r="AC16" s="9"/>
      <c r="AD16" s="9"/>
      <c r="AE16" s="10"/>
      <c r="AF16" s="9"/>
    </row>
    <row r="17" spans="7:32" x14ac:dyDescent="0.25">
      <c r="G17">
        <v>201712</v>
      </c>
      <c r="H17">
        <v>210102</v>
      </c>
      <c r="I17" t="s">
        <v>20</v>
      </c>
      <c r="J17">
        <v>3</v>
      </c>
      <c r="K17">
        <v>803</v>
      </c>
      <c r="L17">
        <v>1</v>
      </c>
      <c r="M17" t="s">
        <v>22</v>
      </c>
      <c r="N17" t="s">
        <v>22</v>
      </c>
      <c r="O17">
        <v>0.83299999999999996</v>
      </c>
      <c r="P17">
        <v>-0.182</v>
      </c>
      <c r="Q17">
        <v>12.84</v>
      </c>
      <c r="R17">
        <v>1</v>
      </c>
      <c r="S17">
        <v>201702</v>
      </c>
      <c r="T17">
        <v>999999</v>
      </c>
      <c r="U17">
        <v>3</v>
      </c>
      <c r="V17">
        <v>1</v>
      </c>
      <c r="W17">
        <v>1</v>
      </c>
      <c r="X17">
        <v>1.2</v>
      </c>
      <c r="Y17">
        <v>3</v>
      </c>
      <c r="Z17">
        <v>3</v>
      </c>
      <c r="AA17" s="9"/>
      <c r="AB17" s="9"/>
      <c r="AC17" s="9"/>
      <c r="AD17" s="9"/>
      <c r="AE17" s="10"/>
      <c r="AF17" s="9"/>
    </row>
    <row r="18" spans="7:32" x14ac:dyDescent="0.25">
      <c r="G18">
        <v>201712</v>
      </c>
      <c r="H18">
        <v>210102</v>
      </c>
      <c r="I18" t="s">
        <v>20</v>
      </c>
      <c r="J18">
        <v>3</v>
      </c>
      <c r="K18">
        <v>807</v>
      </c>
      <c r="L18">
        <v>1</v>
      </c>
      <c r="O18">
        <v>1</v>
      </c>
      <c r="P18">
        <v>0</v>
      </c>
      <c r="Q18">
        <v>12.84</v>
      </c>
      <c r="R18">
        <v>1</v>
      </c>
      <c r="S18">
        <v>201702</v>
      </c>
      <c r="T18">
        <v>999999</v>
      </c>
      <c r="U18">
        <v>3</v>
      </c>
      <c r="V18">
        <v>1</v>
      </c>
      <c r="W18">
        <v>2</v>
      </c>
      <c r="X18">
        <v>1</v>
      </c>
      <c r="Y18">
        <v>3</v>
      </c>
      <c r="Z18">
        <v>3</v>
      </c>
      <c r="AA18" s="9"/>
      <c r="AB18" s="9"/>
      <c r="AC18" s="9"/>
      <c r="AD18" s="9"/>
      <c r="AE18" s="10"/>
      <c r="AF18" s="9"/>
    </row>
    <row r="19" spans="7:32" x14ac:dyDescent="0.25">
      <c r="G19">
        <v>201712</v>
      </c>
      <c r="H19">
        <v>210102</v>
      </c>
      <c r="I19" t="s">
        <v>20</v>
      </c>
      <c r="J19">
        <v>3</v>
      </c>
      <c r="K19">
        <v>808</v>
      </c>
      <c r="L19">
        <v>1.1000000000000001</v>
      </c>
      <c r="O19">
        <v>1.1000000000000001</v>
      </c>
      <c r="P19">
        <v>9.5000000000000001E-2</v>
      </c>
      <c r="Q19">
        <v>12.84</v>
      </c>
      <c r="R19">
        <v>1</v>
      </c>
      <c r="S19">
        <v>201702</v>
      </c>
      <c r="T19">
        <v>999999</v>
      </c>
      <c r="U19">
        <v>3</v>
      </c>
      <c r="V19">
        <v>1</v>
      </c>
      <c r="W19">
        <v>4</v>
      </c>
      <c r="X19">
        <v>1</v>
      </c>
      <c r="Y19">
        <v>3</v>
      </c>
      <c r="Z19">
        <v>3</v>
      </c>
      <c r="AA19" s="9"/>
      <c r="AB19" s="9"/>
      <c r="AC19" s="9"/>
      <c r="AD19" s="9"/>
      <c r="AE19" s="10"/>
      <c r="AF19" s="9"/>
    </row>
    <row r="20" spans="7:32" x14ac:dyDescent="0.25">
      <c r="G20">
        <v>201712</v>
      </c>
      <c r="H20">
        <v>210102</v>
      </c>
      <c r="I20" t="s">
        <v>20</v>
      </c>
      <c r="J20">
        <v>3</v>
      </c>
      <c r="K20">
        <v>814</v>
      </c>
      <c r="L20">
        <v>1.6</v>
      </c>
      <c r="O20">
        <v>1.0669999999999999</v>
      </c>
      <c r="P20">
        <v>6.5000000000000002E-2</v>
      </c>
      <c r="Q20">
        <v>12.84</v>
      </c>
      <c r="R20">
        <v>1</v>
      </c>
      <c r="S20">
        <v>201702</v>
      </c>
      <c r="T20">
        <v>999999</v>
      </c>
      <c r="U20">
        <v>3</v>
      </c>
      <c r="V20">
        <v>1</v>
      </c>
      <c r="W20">
        <v>1</v>
      </c>
      <c r="X20">
        <v>1.5</v>
      </c>
      <c r="Y20">
        <v>3</v>
      </c>
      <c r="Z20">
        <v>3</v>
      </c>
      <c r="AA20" s="9"/>
      <c r="AB20" s="9"/>
      <c r="AC20" s="9"/>
      <c r="AD20" s="9"/>
      <c r="AE20" s="10"/>
      <c r="AF20" s="9"/>
    </row>
    <row r="21" spans="7:32" x14ac:dyDescent="0.25">
      <c r="G21">
        <v>201712</v>
      </c>
      <c r="H21">
        <v>210102</v>
      </c>
      <c r="I21" t="s">
        <v>20</v>
      </c>
      <c r="J21">
        <v>3</v>
      </c>
      <c r="K21">
        <v>941</v>
      </c>
      <c r="L21">
        <v>1.3</v>
      </c>
      <c r="O21">
        <v>1</v>
      </c>
      <c r="P21">
        <v>0</v>
      </c>
      <c r="Q21">
        <v>12.84</v>
      </c>
      <c r="R21">
        <v>1</v>
      </c>
      <c r="S21">
        <v>201702</v>
      </c>
      <c r="T21">
        <v>999999</v>
      </c>
      <c r="U21">
        <v>3</v>
      </c>
      <c r="V21">
        <v>1</v>
      </c>
      <c r="W21">
        <v>2</v>
      </c>
      <c r="X21">
        <v>1.3</v>
      </c>
      <c r="Y21">
        <v>3</v>
      </c>
      <c r="Z21">
        <v>3</v>
      </c>
      <c r="AA21" s="9"/>
      <c r="AB21" s="9"/>
      <c r="AC21" s="9"/>
      <c r="AD21" s="9"/>
      <c r="AE21" s="10"/>
      <c r="AF21" s="9"/>
    </row>
    <row r="22" spans="7:32" x14ac:dyDescent="0.25">
      <c r="G22">
        <v>201712</v>
      </c>
      <c r="H22">
        <v>210102</v>
      </c>
      <c r="I22" t="s">
        <v>20</v>
      </c>
      <c r="J22">
        <v>4</v>
      </c>
      <c r="K22">
        <v>40</v>
      </c>
      <c r="L22">
        <v>1.0900000000000001</v>
      </c>
      <c r="O22">
        <v>1</v>
      </c>
      <c r="P22">
        <v>0</v>
      </c>
      <c r="Q22">
        <v>12.84</v>
      </c>
      <c r="R22">
        <v>1</v>
      </c>
      <c r="S22">
        <v>201702</v>
      </c>
      <c r="T22">
        <v>999999</v>
      </c>
      <c r="U22">
        <v>3</v>
      </c>
      <c r="V22">
        <v>1</v>
      </c>
      <c r="W22">
        <v>1</v>
      </c>
      <c r="X22">
        <v>1.0900000000000001</v>
      </c>
      <c r="Y22">
        <v>3</v>
      </c>
      <c r="Z22">
        <v>3</v>
      </c>
      <c r="AA22" s="9"/>
      <c r="AB22" s="9"/>
      <c r="AC22" s="9"/>
      <c r="AD22" s="9"/>
      <c r="AE22" s="10"/>
      <c r="AF22" s="9"/>
    </row>
    <row r="23" spans="7:32" x14ac:dyDescent="0.25">
      <c r="G23">
        <v>201712</v>
      </c>
      <c r="H23">
        <v>210102</v>
      </c>
      <c r="I23" t="s">
        <v>20</v>
      </c>
      <c r="J23">
        <v>4</v>
      </c>
      <c r="K23">
        <v>94</v>
      </c>
      <c r="L23">
        <v>1.0900000000000001</v>
      </c>
      <c r="M23" t="s">
        <v>23</v>
      </c>
      <c r="N23" t="s">
        <v>23</v>
      </c>
      <c r="O23">
        <v>0.78400000000000003</v>
      </c>
      <c r="P23">
        <v>-0.24299999999999999</v>
      </c>
      <c r="Q23">
        <v>12.84</v>
      </c>
      <c r="R23">
        <v>1</v>
      </c>
      <c r="S23">
        <v>201702</v>
      </c>
      <c r="T23">
        <v>999999</v>
      </c>
      <c r="U23">
        <v>3</v>
      </c>
      <c r="V23">
        <v>1</v>
      </c>
      <c r="W23">
        <v>1</v>
      </c>
      <c r="X23">
        <v>1.39</v>
      </c>
      <c r="Y23">
        <v>3</v>
      </c>
      <c r="Z23">
        <v>3</v>
      </c>
      <c r="AA23" s="9"/>
      <c r="AB23" s="9"/>
      <c r="AC23" s="9"/>
      <c r="AD23" s="9"/>
      <c r="AE23" s="10"/>
      <c r="AF23" s="9"/>
    </row>
    <row r="24" spans="7:32" x14ac:dyDescent="0.25">
      <c r="G24">
        <v>201712</v>
      </c>
      <c r="H24">
        <v>210102</v>
      </c>
      <c r="I24" t="s">
        <v>20</v>
      </c>
      <c r="J24">
        <v>1</v>
      </c>
      <c r="K24">
        <v>64</v>
      </c>
      <c r="L24">
        <v>0</v>
      </c>
      <c r="M24" t="s">
        <v>24</v>
      </c>
      <c r="N24" t="s">
        <v>24</v>
      </c>
      <c r="O24">
        <v>0</v>
      </c>
      <c r="P24">
        <v>0</v>
      </c>
      <c r="Q24">
        <v>11.74</v>
      </c>
      <c r="R24">
        <v>1</v>
      </c>
      <c r="S24">
        <v>201707</v>
      </c>
      <c r="T24">
        <v>999999</v>
      </c>
      <c r="U24">
        <v>9</v>
      </c>
      <c r="V24">
        <v>1</v>
      </c>
      <c r="W24">
        <v>1</v>
      </c>
      <c r="X24">
        <v>1.0840000000000001</v>
      </c>
      <c r="Y24">
        <v>4</v>
      </c>
      <c r="Z24">
        <v>9</v>
      </c>
      <c r="AA24" s="9"/>
      <c r="AB24" s="9"/>
      <c r="AC24" s="9"/>
      <c r="AD24" s="9"/>
      <c r="AE24" s="10"/>
      <c r="AF24" s="9"/>
    </row>
    <row r="25" spans="7:32" x14ac:dyDescent="0.25">
      <c r="G25">
        <v>201712</v>
      </c>
      <c r="H25">
        <v>210102</v>
      </c>
      <c r="I25" t="s">
        <v>20</v>
      </c>
      <c r="J25">
        <v>3</v>
      </c>
      <c r="K25">
        <v>2</v>
      </c>
      <c r="L25">
        <v>1.1000000000000001</v>
      </c>
      <c r="O25">
        <v>1.1000000000000001</v>
      </c>
      <c r="P25">
        <v>9.5000000000000001E-2</v>
      </c>
      <c r="Q25">
        <v>11.74</v>
      </c>
      <c r="R25">
        <v>1</v>
      </c>
      <c r="S25">
        <v>201702</v>
      </c>
      <c r="T25">
        <v>999999</v>
      </c>
      <c r="U25">
        <v>9</v>
      </c>
      <c r="V25">
        <v>1</v>
      </c>
      <c r="W25">
        <v>1</v>
      </c>
      <c r="X25">
        <v>1</v>
      </c>
      <c r="Y25">
        <v>3</v>
      </c>
      <c r="Z25">
        <v>9</v>
      </c>
      <c r="AA25" s="9"/>
      <c r="AB25" s="9"/>
      <c r="AC25" s="9"/>
      <c r="AD25" s="9"/>
      <c r="AE25" s="10"/>
      <c r="AF25" s="9"/>
    </row>
    <row r="26" spans="7:32" x14ac:dyDescent="0.25">
      <c r="G26">
        <v>201712</v>
      </c>
      <c r="H26">
        <v>210102</v>
      </c>
      <c r="I26" t="s">
        <v>20</v>
      </c>
      <c r="J26">
        <v>3</v>
      </c>
      <c r="K26">
        <v>2</v>
      </c>
      <c r="L26">
        <v>1.55</v>
      </c>
      <c r="O26">
        <v>1</v>
      </c>
      <c r="P26">
        <v>0</v>
      </c>
      <c r="Q26">
        <v>11.74</v>
      </c>
      <c r="R26">
        <v>1</v>
      </c>
      <c r="S26">
        <v>201702</v>
      </c>
      <c r="T26">
        <v>999999</v>
      </c>
      <c r="U26">
        <v>9</v>
      </c>
      <c r="V26">
        <v>1</v>
      </c>
      <c r="W26">
        <v>1</v>
      </c>
      <c r="X26">
        <v>1.55</v>
      </c>
      <c r="Y26">
        <v>3</v>
      </c>
      <c r="Z26">
        <v>9</v>
      </c>
      <c r="AA26" s="9"/>
      <c r="AB26" s="9"/>
      <c r="AC26" s="9"/>
      <c r="AD26" s="9"/>
      <c r="AE26" s="10"/>
      <c r="AF26" s="9"/>
    </row>
    <row r="27" spans="7:32" x14ac:dyDescent="0.25">
      <c r="G27">
        <v>201712</v>
      </c>
      <c r="H27">
        <v>210102</v>
      </c>
      <c r="I27" t="s">
        <v>20</v>
      </c>
      <c r="J27">
        <v>3</v>
      </c>
      <c r="K27">
        <v>16</v>
      </c>
      <c r="L27">
        <v>1.1000000000000001</v>
      </c>
      <c r="O27">
        <v>1.1000000000000001</v>
      </c>
      <c r="P27">
        <v>9.5000000000000001E-2</v>
      </c>
      <c r="Q27">
        <v>11.74</v>
      </c>
      <c r="R27">
        <v>1</v>
      </c>
      <c r="S27">
        <v>201702</v>
      </c>
      <c r="T27">
        <v>999999</v>
      </c>
      <c r="U27">
        <v>9</v>
      </c>
      <c r="V27">
        <v>1</v>
      </c>
      <c r="W27">
        <v>1</v>
      </c>
      <c r="X27">
        <v>1</v>
      </c>
      <c r="Y27">
        <v>3</v>
      </c>
      <c r="Z27">
        <v>9</v>
      </c>
      <c r="AA27" s="9"/>
      <c r="AB27" s="9"/>
      <c r="AC27" s="9"/>
      <c r="AD27" s="9"/>
      <c r="AE27" s="10"/>
      <c r="AF27" s="9"/>
    </row>
    <row r="28" spans="7:32" x14ac:dyDescent="0.25">
      <c r="G28">
        <v>201712</v>
      </c>
      <c r="H28">
        <v>210102</v>
      </c>
      <c r="I28" t="s">
        <v>20</v>
      </c>
      <c r="J28">
        <v>3</v>
      </c>
      <c r="K28">
        <v>27</v>
      </c>
      <c r="L28">
        <v>1.0900000000000001</v>
      </c>
      <c r="O28">
        <v>1.069</v>
      </c>
      <c r="P28">
        <v>6.6000000000000003E-2</v>
      </c>
      <c r="Q28">
        <v>11.74</v>
      </c>
      <c r="R28">
        <v>1</v>
      </c>
      <c r="S28">
        <v>201704</v>
      </c>
      <c r="T28">
        <v>999999</v>
      </c>
      <c r="U28">
        <v>9</v>
      </c>
      <c r="V28">
        <v>1</v>
      </c>
      <c r="W28">
        <v>1</v>
      </c>
      <c r="X28">
        <v>1.02</v>
      </c>
      <c r="Y28">
        <v>4</v>
      </c>
      <c r="Z28">
        <v>9</v>
      </c>
      <c r="AA28" s="9"/>
      <c r="AB28" s="9"/>
      <c r="AC28" s="9"/>
      <c r="AD28" s="9"/>
      <c r="AE28" s="10"/>
      <c r="AF28" s="9"/>
    </row>
    <row r="29" spans="7:32" x14ac:dyDescent="0.25">
      <c r="G29">
        <v>201712</v>
      </c>
      <c r="H29">
        <v>210102</v>
      </c>
      <c r="I29" t="s">
        <v>20</v>
      </c>
      <c r="J29">
        <v>3</v>
      </c>
      <c r="K29">
        <v>36</v>
      </c>
      <c r="L29">
        <v>1.25</v>
      </c>
      <c r="O29">
        <v>1.042</v>
      </c>
      <c r="P29">
        <v>4.1000000000000002E-2</v>
      </c>
      <c r="Q29">
        <v>11.74</v>
      </c>
      <c r="R29">
        <v>1</v>
      </c>
      <c r="S29">
        <v>201702</v>
      </c>
      <c r="T29">
        <v>999999</v>
      </c>
      <c r="U29">
        <v>9</v>
      </c>
      <c r="V29">
        <v>2</v>
      </c>
      <c r="W29">
        <v>1</v>
      </c>
      <c r="X29">
        <v>1.2</v>
      </c>
      <c r="Y29">
        <v>3</v>
      </c>
      <c r="Z29">
        <v>9</v>
      </c>
      <c r="AA29" s="9"/>
      <c r="AB29" s="9"/>
      <c r="AC29" s="9"/>
      <c r="AD29" s="9"/>
      <c r="AE29" s="10"/>
      <c r="AF29" s="9"/>
    </row>
    <row r="30" spans="7:32" x14ac:dyDescent="0.25">
      <c r="G30">
        <v>201712</v>
      </c>
      <c r="H30">
        <v>210102</v>
      </c>
      <c r="I30" t="s">
        <v>20</v>
      </c>
      <c r="J30">
        <v>3</v>
      </c>
      <c r="K30">
        <v>42</v>
      </c>
      <c r="L30">
        <v>1</v>
      </c>
      <c r="O30">
        <v>1</v>
      </c>
      <c r="P30">
        <v>0</v>
      </c>
      <c r="Q30">
        <v>11.74</v>
      </c>
      <c r="R30">
        <v>1</v>
      </c>
      <c r="S30">
        <v>201702</v>
      </c>
      <c r="T30">
        <v>999999</v>
      </c>
      <c r="U30">
        <v>9</v>
      </c>
      <c r="V30">
        <v>1</v>
      </c>
      <c r="W30">
        <v>1</v>
      </c>
      <c r="X30">
        <v>1</v>
      </c>
      <c r="Y30">
        <v>3</v>
      </c>
      <c r="Z30">
        <v>9</v>
      </c>
      <c r="AA30" s="9"/>
      <c r="AB30" s="9"/>
      <c r="AC30" s="9"/>
      <c r="AD30" s="9"/>
      <c r="AE30" s="10"/>
      <c r="AF30" s="9"/>
    </row>
    <row r="31" spans="7:32" x14ac:dyDescent="0.25">
      <c r="G31">
        <v>201712</v>
      </c>
      <c r="H31">
        <v>210102</v>
      </c>
      <c r="I31" t="s">
        <v>20</v>
      </c>
      <c r="J31">
        <v>3</v>
      </c>
      <c r="K31">
        <v>89</v>
      </c>
      <c r="L31">
        <v>1.75</v>
      </c>
      <c r="O31">
        <v>1.0609999999999999</v>
      </c>
      <c r="P31">
        <v>5.8999999999999997E-2</v>
      </c>
      <c r="Q31">
        <v>11.74</v>
      </c>
      <c r="R31">
        <v>1</v>
      </c>
      <c r="S31">
        <v>201702</v>
      </c>
      <c r="T31">
        <v>999999</v>
      </c>
      <c r="U31">
        <v>9</v>
      </c>
      <c r="V31">
        <v>1</v>
      </c>
      <c r="W31">
        <v>1</v>
      </c>
      <c r="X31">
        <v>1.65</v>
      </c>
      <c r="Y31">
        <v>3</v>
      </c>
      <c r="Z31">
        <v>9</v>
      </c>
      <c r="AA31" s="9"/>
      <c r="AB31" s="9"/>
      <c r="AC31" s="9"/>
      <c r="AD31" s="9"/>
      <c r="AE31" s="10"/>
      <c r="AF31" s="9"/>
    </row>
    <row r="32" spans="7:32" x14ac:dyDescent="0.25">
      <c r="G32">
        <v>201712</v>
      </c>
      <c r="H32">
        <v>210102</v>
      </c>
      <c r="I32" t="s">
        <v>20</v>
      </c>
      <c r="J32">
        <v>3</v>
      </c>
      <c r="K32">
        <v>801</v>
      </c>
      <c r="L32">
        <v>1.1000000000000001</v>
      </c>
      <c r="O32">
        <v>0.91700000000000004</v>
      </c>
      <c r="P32">
        <v>-8.6999999999999994E-2</v>
      </c>
      <c r="Q32">
        <v>11.74</v>
      </c>
      <c r="R32">
        <v>1</v>
      </c>
      <c r="S32">
        <v>201702</v>
      </c>
      <c r="T32">
        <v>999999</v>
      </c>
      <c r="U32">
        <v>9</v>
      </c>
      <c r="V32">
        <v>1</v>
      </c>
      <c r="W32">
        <v>3</v>
      </c>
      <c r="X32">
        <v>1.2</v>
      </c>
      <c r="Y32">
        <v>3</v>
      </c>
      <c r="Z32">
        <v>9</v>
      </c>
      <c r="AA32" s="9"/>
      <c r="AB32" s="9"/>
      <c r="AC32" s="9"/>
      <c r="AD32" s="9"/>
      <c r="AE32" s="10"/>
      <c r="AF32" s="9"/>
    </row>
    <row r="33" spans="7:32" x14ac:dyDescent="0.25">
      <c r="G33">
        <v>201712</v>
      </c>
      <c r="H33">
        <v>210102</v>
      </c>
      <c r="I33" t="s">
        <v>20</v>
      </c>
      <c r="J33">
        <v>3</v>
      </c>
      <c r="K33">
        <v>802</v>
      </c>
      <c r="L33">
        <v>1.49</v>
      </c>
      <c r="O33">
        <v>1.0720000000000001</v>
      </c>
      <c r="P33">
        <v>6.9000000000000006E-2</v>
      </c>
      <c r="Q33">
        <v>11.74</v>
      </c>
      <c r="R33">
        <v>1</v>
      </c>
      <c r="S33">
        <v>201702</v>
      </c>
      <c r="T33">
        <v>999999</v>
      </c>
      <c r="U33">
        <v>9</v>
      </c>
      <c r="V33">
        <v>1</v>
      </c>
      <c r="W33">
        <v>1</v>
      </c>
      <c r="X33">
        <v>1.39</v>
      </c>
      <c r="Y33">
        <v>3</v>
      </c>
      <c r="Z33">
        <v>9</v>
      </c>
      <c r="AA33" s="9"/>
      <c r="AB33" s="9"/>
      <c r="AC33" s="9"/>
      <c r="AD33" s="9"/>
      <c r="AE33" s="10"/>
      <c r="AF33" s="9"/>
    </row>
    <row r="34" spans="7:32" x14ac:dyDescent="0.25">
      <c r="G34">
        <v>201712</v>
      </c>
      <c r="H34">
        <v>210102</v>
      </c>
      <c r="I34" t="s">
        <v>20</v>
      </c>
      <c r="J34">
        <v>3</v>
      </c>
      <c r="K34">
        <v>803</v>
      </c>
      <c r="L34">
        <v>1</v>
      </c>
      <c r="M34" t="s">
        <v>22</v>
      </c>
      <c r="N34" t="s">
        <v>22</v>
      </c>
      <c r="O34">
        <v>0.83299999999999996</v>
      </c>
      <c r="P34">
        <v>-0.182</v>
      </c>
      <c r="Q34">
        <v>11.74</v>
      </c>
      <c r="R34">
        <v>1</v>
      </c>
      <c r="S34">
        <v>201702</v>
      </c>
      <c r="T34">
        <v>999999</v>
      </c>
      <c r="U34">
        <v>9</v>
      </c>
      <c r="V34">
        <v>1</v>
      </c>
      <c r="W34">
        <v>1</v>
      </c>
      <c r="X34">
        <v>1.2</v>
      </c>
      <c r="Y34">
        <v>3</v>
      </c>
      <c r="Z34">
        <v>9</v>
      </c>
      <c r="AA34" s="9"/>
      <c r="AB34" s="9"/>
      <c r="AC34" s="9"/>
      <c r="AD34" s="9"/>
      <c r="AE34" s="10"/>
      <c r="AF34" s="9"/>
    </row>
    <row r="35" spans="7:32" x14ac:dyDescent="0.25">
      <c r="G35">
        <v>201712</v>
      </c>
      <c r="H35">
        <v>210102</v>
      </c>
      <c r="I35" t="s">
        <v>20</v>
      </c>
      <c r="J35">
        <v>3</v>
      </c>
      <c r="K35">
        <v>807</v>
      </c>
      <c r="L35">
        <v>1</v>
      </c>
      <c r="O35">
        <v>1</v>
      </c>
      <c r="P35">
        <v>0</v>
      </c>
      <c r="Q35">
        <v>11.74</v>
      </c>
      <c r="R35">
        <v>1</v>
      </c>
      <c r="S35">
        <v>201702</v>
      </c>
      <c r="T35">
        <v>999999</v>
      </c>
      <c r="U35">
        <v>9</v>
      </c>
      <c r="V35">
        <v>1</v>
      </c>
      <c r="W35">
        <v>1</v>
      </c>
      <c r="X35">
        <v>1</v>
      </c>
      <c r="Y35">
        <v>3</v>
      </c>
      <c r="Z35">
        <v>9</v>
      </c>
      <c r="AA35" s="9"/>
      <c r="AB35" s="9"/>
      <c r="AC35" s="9"/>
      <c r="AD35" s="9"/>
      <c r="AE35" s="10"/>
      <c r="AF35" s="9"/>
    </row>
    <row r="36" spans="7:32" x14ac:dyDescent="0.25">
      <c r="G36">
        <v>201712</v>
      </c>
      <c r="H36">
        <v>210102</v>
      </c>
      <c r="I36" t="s">
        <v>20</v>
      </c>
      <c r="J36">
        <v>3</v>
      </c>
      <c r="K36">
        <v>808</v>
      </c>
      <c r="L36">
        <v>1.1000000000000001</v>
      </c>
      <c r="O36">
        <v>1.1000000000000001</v>
      </c>
      <c r="P36">
        <v>9.5000000000000001E-2</v>
      </c>
      <c r="Q36">
        <v>11.74</v>
      </c>
      <c r="R36">
        <v>1</v>
      </c>
      <c r="S36">
        <v>201702</v>
      </c>
      <c r="T36">
        <v>999999</v>
      </c>
      <c r="U36">
        <v>9</v>
      </c>
      <c r="V36">
        <v>1</v>
      </c>
      <c r="W36">
        <v>2</v>
      </c>
      <c r="X36">
        <v>1</v>
      </c>
      <c r="Y36">
        <v>3</v>
      </c>
      <c r="Z36">
        <v>9</v>
      </c>
      <c r="AA36" s="9"/>
      <c r="AB36" s="9"/>
      <c r="AC36" s="9"/>
      <c r="AD36" s="9"/>
      <c r="AE36" s="10"/>
      <c r="AF36" s="9"/>
    </row>
    <row r="37" spans="7:32" x14ac:dyDescent="0.25">
      <c r="G37">
        <v>201712</v>
      </c>
      <c r="H37">
        <v>210102</v>
      </c>
      <c r="I37" t="s">
        <v>20</v>
      </c>
      <c r="J37">
        <v>3</v>
      </c>
      <c r="K37">
        <v>814</v>
      </c>
      <c r="L37">
        <v>1.6</v>
      </c>
      <c r="O37">
        <v>1.0669999999999999</v>
      </c>
      <c r="P37">
        <v>6.5000000000000002E-2</v>
      </c>
      <c r="Q37">
        <v>11.74</v>
      </c>
      <c r="R37">
        <v>1</v>
      </c>
      <c r="S37">
        <v>201702</v>
      </c>
      <c r="T37">
        <v>999999</v>
      </c>
      <c r="U37">
        <v>9</v>
      </c>
      <c r="V37">
        <v>1</v>
      </c>
      <c r="W37">
        <v>1</v>
      </c>
      <c r="X37">
        <v>1.5</v>
      </c>
      <c r="Y37">
        <v>3</v>
      </c>
      <c r="Z37">
        <v>9</v>
      </c>
      <c r="AA37" s="9"/>
      <c r="AB37" s="9"/>
      <c r="AC37" s="9"/>
      <c r="AD37" s="9"/>
      <c r="AE37" s="10"/>
      <c r="AF37" s="9"/>
    </row>
    <row r="38" spans="7:32" x14ac:dyDescent="0.25">
      <c r="G38">
        <v>201712</v>
      </c>
      <c r="H38">
        <v>210102</v>
      </c>
      <c r="I38" t="s">
        <v>20</v>
      </c>
      <c r="J38">
        <v>3</v>
      </c>
      <c r="K38">
        <v>941</v>
      </c>
      <c r="L38">
        <v>1.3</v>
      </c>
      <c r="O38">
        <v>1</v>
      </c>
      <c r="P38">
        <v>0</v>
      </c>
      <c r="Q38">
        <v>11.74</v>
      </c>
      <c r="R38">
        <v>1</v>
      </c>
      <c r="S38">
        <v>201702</v>
      </c>
      <c r="T38">
        <v>999999</v>
      </c>
      <c r="U38">
        <v>9</v>
      </c>
      <c r="V38">
        <v>1</v>
      </c>
      <c r="W38">
        <v>1</v>
      </c>
      <c r="X38">
        <v>1.3</v>
      </c>
      <c r="Y38">
        <v>3</v>
      </c>
      <c r="Z38">
        <v>9</v>
      </c>
      <c r="AA38" s="9"/>
      <c r="AB38" s="9"/>
      <c r="AC38" s="9"/>
      <c r="AD38" s="9"/>
      <c r="AE38" s="10"/>
      <c r="AF38" s="9"/>
    </row>
    <row r="39" spans="7:32" x14ac:dyDescent="0.25">
      <c r="G39">
        <v>201712</v>
      </c>
      <c r="H39">
        <v>210102</v>
      </c>
      <c r="I39" t="s">
        <v>20</v>
      </c>
      <c r="J39">
        <v>1</v>
      </c>
      <c r="K39">
        <v>29</v>
      </c>
      <c r="L39">
        <v>0</v>
      </c>
      <c r="M39" t="s">
        <v>21</v>
      </c>
      <c r="N39" t="s">
        <v>21</v>
      </c>
      <c r="O39">
        <v>0</v>
      </c>
      <c r="P39">
        <v>0</v>
      </c>
      <c r="Q39">
        <v>10.86</v>
      </c>
      <c r="R39">
        <v>1</v>
      </c>
      <c r="S39">
        <v>201702</v>
      </c>
      <c r="T39">
        <v>999999</v>
      </c>
      <c r="U39">
        <v>2</v>
      </c>
      <c r="V39">
        <v>1</v>
      </c>
      <c r="W39">
        <v>1</v>
      </c>
      <c r="X39">
        <v>1</v>
      </c>
      <c r="Y39">
        <v>3</v>
      </c>
      <c r="Z39">
        <v>2</v>
      </c>
      <c r="AA39" s="9"/>
      <c r="AB39" s="9"/>
      <c r="AC39" s="9"/>
      <c r="AD39" s="9"/>
      <c r="AE39" s="10"/>
      <c r="AF39" s="9"/>
    </row>
    <row r="40" spans="7:32" x14ac:dyDescent="0.25">
      <c r="G40">
        <v>201712</v>
      </c>
      <c r="H40">
        <v>210102</v>
      </c>
      <c r="I40" t="s">
        <v>20</v>
      </c>
      <c r="J40">
        <v>1</v>
      </c>
      <c r="K40">
        <v>70</v>
      </c>
      <c r="L40">
        <v>0</v>
      </c>
      <c r="M40" t="s">
        <v>21</v>
      </c>
      <c r="N40" t="s">
        <v>21</v>
      </c>
      <c r="O40">
        <v>0</v>
      </c>
      <c r="P40">
        <v>0</v>
      </c>
      <c r="Q40">
        <v>10.86</v>
      </c>
      <c r="R40">
        <v>1</v>
      </c>
      <c r="S40">
        <v>201702</v>
      </c>
      <c r="T40">
        <v>999999</v>
      </c>
      <c r="U40">
        <v>2</v>
      </c>
      <c r="V40">
        <v>1</v>
      </c>
      <c r="W40">
        <v>1</v>
      </c>
      <c r="X40">
        <v>1.4</v>
      </c>
      <c r="Y40">
        <v>3</v>
      </c>
      <c r="Z40">
        <v>2</v>
      </c>
      <c r="AA40" s="9"/>
      <c r="AB40" s="9"/>
      <c r="AC40" s="9"/>
      <c r="AD40" s="9"/>
      <c r="AE40" s="10"/>
      <c r="AF40" s="9"/>
    </row>
    <row r="41" spans="7:32" x14ac:dyDescent="0.25">
      <c r="G41">
        <v>201712</v>
      </c>
      <c r="H41">
        <v>210102</v>
      </c>
      <c r="I41" t="s">
        <v>20</v>
      </c>
      <c r="J41">
        <v>1</v>
      </c>
      <c r="K41">
        <v>814</v>
      </c>
      <c r="L41">
        <v>0</v>
      </c>
      <c r="M41" t="s">
        <v>21</v>
      </c>
      <c r="N41" t="s">
        <v>21</v>
      </c>
      <c r="O41">
        <v>0</v>
      </c>
      <c r="P41">
        <v>0</v>
      </c>
      <c r="Q41">
        <v>10.86</v>
      </c>
      <c r="R41">
        <v>1</v>
      </c>
      <c r="S41">
        <v>201702</v>
      </c>
      <c r="T41">
        <v>999999</v>
      </c>
      <c r="U41">
        <v>2</v>
      </c>
      <c r="V41">
        <v>1</v>
      </c>
      <c r="W41">
        <v>1</v>
      </c>
      <c r="X41">
        <v>1.5</v>
      </c>
      <c r="Y41">
        <v>3</v>
      </c>
      <c r="Z41">
        <v>2</v>
      </c>
      <c r="AA41" s="9"/>
      <c r="AB41" s="9"/>
      <c r="AC41" s="9"/>
      <c r="AD41" s="9"/>
      <c r="AE41" s="10"/>
      <c r="AF41" s="9"/>
    </row>
    <row r="42" spans="7:32" x14ac:dyDescent="0.25">
      <c r="G42">
        <v>201712</v>
      </c>
      <c r="H42">
        <v>210102</v>
      </c>
      <c r="I42" t="s">
        <v>20</v>
      </c>
      <c r="J42">
        <v>3</v>
      </c>
      <c r="K42">
        <v>12</v>
      </c>
      <c r="L42">
        <v>1.1000000000000001</v>
      </c>
      <c r="O42">
        <v>1</v>
      </c>
      <c r="P42">
        <v>0</v>
      </c>
      <c r="Q42">
        <v>10.86</v>
      </c>
      <c r="R42">
        <v>1</v>
      </c>
      <c r="S42">
        <v>201702</v>
      </c>
      <c r="T42">
        <v>999999</v>
      </c>
      <c r="U42">
        <v>2</v>
      </c>
      <c r="V42">
        <v>1</v>
      </c>
      <c r="W42">
        <v>1</v>
      </c>
      <c r="X42">
        <v>1.1000000000000001</v>
      </c>
      <c r="Y42">
        <v>3</v>
      </c>
      <c r="Z42">
        <v>2</v>
      </c>
      <c r="AA42" s="9"/>
      <c r="AB42" s="9"/>
      <c r="AC42" s="9"/>
      <c r="AD42" s="9"/>
      <c r="AE42" s="10"/>
      <c r="AF42" s="9"/>
    </row>
    <row r="43" spans="7:32" x14ac:dyDescent="0.25">
      <c r="G43">
        <v>201712</v>
      </c>
      <c r="H43">
        <v>210102</v>
      </c>
      <c r="I43" t="s">
        <v>20</v>
      </c>
      <c r="J43">
        <v>3</v>
      </c>
      <c r="K43">
        <v>40</v>
      </c>
      <c r="L43">
        <v>1</v>
      </c>
      <c r="O43">
        <v>1</v>
      </c>
      <c r="P43">
        <v>0</v>
      </c>
      <c r="Q43">
        <v>10.86</v>
      </c>
      <c r="R43">
        <v>1</v>
      </c>
      <c r="S43">
        <v>201702</v>
      </c>
      <c r="T43">
        <v>999999</v>
      </c>
      <c r="U43">
        <v>2</v>
      </c>
      <c r="V43">
        <v>1</v>
      </c>
      <c r="W43">
        <v>1</v>
      </c>
      <c r="X43">
        <v>1</v>
      </c>
      <c r="Y43">
        <v>3</v>
      </c>
      <c r="Z43">
        <v>2</v>
      </c>
      <c r="AA43" s="9"/>
      <c r="AB43" s="9"/>
      <c r="AC43" s="9"/>
      <c r="AD43" s="9"/>
      <c r="AE43" s="10"/>
      <c r="AF43" s="9"/>
    </row>
    <row r="44" spans="7:32" x14ac:dyDescent="0.25">
      <c r="G44">
        <v>201712</v>
      </c>
      <c r="H44">
        <v>210102</v>
      </c>
      <c r="I44" t="s">
        <v>20</v>
      </c>
      <c r="J44">
        <v>3</v>
      </c>
      <c r="K44">
        <v>45</v>
      </c>
      <c r="L44">
        <v>1.5</v>
      </c>
      <c r="O44">
        <v>1.002</v>
      </c>
      <c r="P44">
        <v>2E-3</v>
      </c>
      <c r="Q44">
        <v>10.86</v>
      </c>
      <c r="R44">
        <v>1</v>
      </c>
      <c r="S44">
        <v>201704</v>
      </c>
      <c r="T44">
        <v>999999</v>
      </c>
      <c r="U44">
        <v>2</v>
      </c>
      <c r="V44">
        <v>2</v>
      </c>
      <c r="W44">
        <v>1</v>
      </c>
      <c r="X44">
        <v>1.496</v>
      </c>
      <c r="Y44">
        <v>4</v>
      </c>
      <c r="Z44">
        <v>2</v>
      </c>
      <c r="AA44" s="9"/>
      <c r="AB44" s="9"/>
      <c r="AC44" s="9"/>
      <c r="AD44" s="9"/>
      <c r="AE44" s="10"/>
      <c r="AF44" s="9"/>
    </row>
    <row r="45" spans="7:32" x14ac:dyDescent="0.25">
      <c r="G45">
        <v>201712</v>
      </c>
      <c r="H45">
        <v>210102</v>
      </c>
      <c r="I45" t="s">
        <v>20</v>
      </c>
      <c r="J45">
        <v>3</v>
      </c>
      <c r="K45">
        <v>70</v>
      </c>
      <c r="L45">
        <v>1.1000000000000001</v>
      </c>
      <c r="O45">
        <v>1</v>
      </c>
      <c r="P45">
        <v>0</v>
      </c>
      <c r="Q45">
        <v>10.86</v>
      </c>
      <c r="R45">
        <v>1</v>
      </c>
      <c r="S45">
        <v>201702</v>
      </c>
      <c r="T45">
        <v>999999</v>
      </c>
      <c r="U45">
        <v>2</v>
      </c>
      <c r="V45">
        <v>1</v>
      </c>
      <c r="W45">
        <v>1</v>
      </c>
      <c r="X45">
        <v>1.1000000000000001</v>
      </c>
      <c r="Y45">
        <v>3</v>
      </c>
      <c r="Z45">
        <v>2</v>
      </c>
      <c r="AA45" s="9"/>
      <c r="AB45" s="9"/>
      <c r="AC45" s="9"/>
      <c r="AD45" s="9"/>
      <c r="AE45" s="10"/>
      <c r="AF45" s="9"/>
    </row>
    <row r="46" spans="7:32" x14ac:dyDescent="0.25">
      <c r="G46">
        <v>201712</v>
      </c>
      <c r="H46">
        <v>210102</v>
      </c>
      <c r="I46" t="s">
        <v>20</v>
      </c>
      <c r="J46">
        <v>3</v>
      </c>
      <c r="K46">
        <v>73</v>
      </c>
      <c r="L46">
        <v>1.78</v>
      </c>
      <c r="O46">
        <v>1.2030000000000001</v>
      </c>
      <c r="P46">
        <v>0.185</v>
      </c>
      <c r="Q46">
        <v>10.86</v>
      </c>
      <c r="R46">
        <v>1</v>
      </c>
      <c r="S46">
        <v>201702</v>
      </c>
      <c r="T46">
        <v>999999</v>
      </c>
      <c r="U46">
        <v>2</v>
      </c>
      <c r="V46">
        <v>1</v>
      </c>
      <c r="W46">
        <v>1</v>
      </c>
      <c r="X46">
        <v>1.48</v>
      </c>
      <c r="Y46">
        <v>3</v>
      </c>
      <c r="Z46">
        <v>2</v>
      </c>
      <c r="AA46" s="9"/>
      <c r="AB46" s="9"/>
      <c r="AC46" s="9"/>
      <c r="AD46" s="9"/>
      <c r="AE46" s="10"/>
      <c r="AF46" s="9"/>
    </row>
    <row r="47" spans="7:32" x14ac:dyDescent="0.25">
      <c r="G47">
        <v>201712</v>
      </c>
      <c r="H47">
        <v>210102</v>
      </c>
      <c r="I47" t="s">
        <v>20</v>
      </c>
      <c r="J47">
        <v>3</v>
      </c>
      <c r="K47">
        <v>82</v>
      </c>
      <c r="L47">
        <v>1</v>
      </c>
      <c r="O47">
        <v>1</v>
      </c>
      <c r="P47">
        <v>0</v>
      </c>
      <c r="Q47">
        <v>10.86</v>
      </c>
      <c r="R47">
        <v>1</v>
      </c>
      <c r="S47">
        <v>201702</v>
      </c>
      <c r="T47">
        <v>999999</v>
      </c>
      <c r="U47">
        <v>2</v>
      </c>
      <c r="V47">
        <v>1</v>
      </c>
      <c r="W47">
        <v>1</v>
      </c>
      <c r="X47">
        <v>1</v>
      </c>
      <c r="Y47">
        <v>3</v>
      </c>
      <c r="Z47">
        <v>2</v>
      </c>
      <c r="AA47" s="9"/>
      <c r="AB47" s="9"/>
      <c r="AC47" s="9"/>
      <c r="AD47" s="9"/>
      <c r="AE47" s="10"/>
      <c r="AF47" s="9"/>
    </row>
    <row r="48" spans="7:32" x14ac:dyDescent="0.25">
      <c r="G48">
        <v>201712</v>
      </c>
      <c r="H48">
        <v>210102</v>
      </c>
      <c r="I48" t="s">
        <v>20</v>
      </c>
      <c r="J48">
        <v>3</v>
      </c>
      <c r="K48">
        <v>82</v>
      </c>
      <c r="L48">
        <v>2</v>
      </c>
      <c r="O48">
        <v>1.0149999999999999</v>
      </c>
      <c r="P48">
        <v>1.4999999999999999E-2</v>
      </c>
      <c r="Q48">
        <v>10.86</v>
      </c>
      <c r="R48">
        <v>1</v>
      </c>
      <c r="S48">
        <v>201702</v>
      </c>
      <c r="T48">
        <v>999999</v>
      </c>
      <c r="U48">
        <v>2</v>
      </c>
      <c r="V48">
        <v>2</v>
      </c>
      <c r="W48">
        <v>1</v>
      </c>
      <c r="X48">
        <v>1.97</v>
      </c>
      <c r="Y48">
        <v>3</v>
      </c>
      <c r="Z48">
        <v>2</v>
      </c>
      <c r="AA48" s="9"/>
      <c r="AB48" s="9"/>
      <c r="AC48" s="9"/>
      <c r="AD48" s="9"/>
      <c r="AE48" s="10"/>
      <c r="AF48" s="9"/>
    </row>
    <row r="49" spans="7:32" x14ac:dyDescent="0.25">
      <c r="G49">
        <v>201712</v>
      </c>
      <c r="H49">
        <v>210102</v>
      </c>
      <c r="I49" t="s">
        <v>20</v>
      </c>
      <c r="J49">
        <v>3</v>
      </c>
      <c r="K49">
        <v>108</v>
      </c>
      <c r="L49">
        <v>1.39</v>
      </c>
      <c r="O49">
        <v>1.278</v>
      </c>
      <c r="P49">
        <v>0.246</v>
      </c>
      <c r="Q49">
        <v>10.86</v>
      </c>
      <c r="R49">
        <v>1</v>
      </c>
      <c r="S49">
        <v>201704</v>
      </c>
      <c r="T49">
        <v>999999</v>
      </c>
      <c r="U49">
        <v>2</v>
      </c>
      <c r="V49">
        <v>1</v>
      </c>
      <c r="W49">
        <v>1</v>
      </c>
      <c r="X49">
        <v>1.087</v>
      </c>
      <c r="Y49">
        <v>4</v>
      </c>
      <c r="Z49">
        <v>2</v>
      </c>
      <c r="AA49" s="9"/>
      <c r="AB49" s="9"/>
      <c r="AC49" s="9"/>
      <c r="AD49" s="9"/>
      <c r="AE49" s="10"/>
      <c r="AF49" s="9"/>
    </row>
    <row r="50" spans="7:32" x14ac:dyDescent="0.25">
      <c r="G50">
        <v>201712</v>
      </c>
      <c r="H50">
        <v>210102</v>
      </c>
      <c r="I50" t="s">
        <v>20</v>
      </c>
      <c r="J50">
        <v>3</v>
      </c>
      <c r="K50">
        <v>109</v>
      </c>
      <c r="L50">
        <v>1.0900000000000001</v>
      </c>
      <c r="O50">
        <v>1.0389999999999999</v>
      </c>
      <c r="P50">
        <v>3.7999999999999999E-2</v>
      </c>
      <c r="Q50">
        <v>10.86</v>
      </c>
      <c r="R50">
        <v>1</v>
      </c>
      <c r="S50">
        <v>201703</v>
      </c>
      <c r="T50">
        <v>999999</v>
      </c>
      <c r="U50">
        <v>2</v>
      </c>
      <c r="V50">
        <v>1</v>
      </c>
      <c r="W50">
        <v>1</v>
      </c>
      <c r="X50">
        <v>1.0489999999999999</v>
      </c>
      <c r="Y50">
        <v>4</v>
      </c>
      <c r="Z50">
        <v>2</v>
      </c>
      <c r="AA50" s="9"/>
      <c r="AB50" s="9"/>
      <c r="AC50" s="9"/>
      <c r="AD50" s="9"/>
      <c r="AE50" s="10"/>
      <c r="AF50" s="9"/>
    </row>
    <row r="51" spans="7:32" x14ac:dyDescent="0.25">
      <c r="G51">
        <v>201712</v>
      </c>
      <c r="H51">
        <v>210102</v>
      </c>
      <c r="I51" t="s">
        <v>20</v>
      </c>
      <c r="J51">
        <v>3</v>
      </c>
      <c r="K51">
        <v>801</v>
      </c>
      <c r="L51">
        <v>1.1000000000000001</v>
      </c>
      <c r="O51">
        <v>0.91700000000000004</v>
      </c>
      <c r="P51">
        <v>-8.6999999999999994E-2</v>
      </c>
      <c r="Q51">
        <v>10.86</v>
      </c>
      <c r="R51">
        <v>1</v>
      </c>
      <c r="S51">
        <v>201702</v>
      </c>
      <c r="T51">
        <v>999999</v>
      </c>
      <c r="U51">
        <v>2</v>
      </c>
      <c r="V51">
        <v>1</v>
      </c>
      <c r="W51">
        <v>1</v>
      </c>
      <c r="X51">
        <v>1.2</v>
      </c>
      <c r="Y51">
        <v>3</v>
      </c>
      <c r="Z51">
        <v>2</v>
      </c>
      <c r="AA51" s="9"/>
      <c r="AB51" s="9"/>
      <c r="AC51" s="9"/>
      <c r="AD51" s="9"/>
      <c r="AE51" s="10"/>
      <c r="AF51" s="9"/>
    </row>
    <row r="52" spans="7:32" x14ac:dyDescent="0.25">
      <c r="G52">
        <v>201712</v>
      </c>
      <c r="H52">
        <v>210102</v>
      </c>
      <c r="I52" t="s">
        <v>20</v>
      </c>
      <c r="J52">
        <v>3</v>
      </c>
      <c r="K52">
        <v>802</v>
      </c>
      <c r="L52">
        <v>1.0900000000000001</v>
      </c>
      <c r="O52">
        <v>0.78400000000000003</v>
      </c>
      <c r="P52">
        <v>-0.24299999999999999</v>
      </c>
      <c r="Q52">
        <v>10.86</v>
      </c>
      <c r="R52">
        <v>1</v>
      </c>
      <c r="S52">
        <v>201702</v>
      </c>
      <c r="T52">
        <v>999999</v>
      </c>
      <c r="U52">
        <v>2</v>
      </c>
      <c r="V52">
        <v>1</v>
      </c>
      <c r="W52">
        <v>1</v>
      </c>
      <c r="X52">
        <v>1.39</v>
      </c>
      <c r="Y52">
        <v>3</v>
      </c>
      <c r="Z52">
        <v>2</v>
      </c>
      <c r="AA52" s="9"/>
      <c r="AB52" s="9"/>
      <c r="AC52" s="9"/>
      <c r="AD52" s="9"/>
      <c r="AE52" s="10"/>
      <c r="AF52" s="9"/>
    </row>
    <row r="53" spans="7:32" x14ac:dyDescent="0.25">
      <c r="G53">
        <v>201712</v>
      </c>
      <c r="H53">
        <v>210102</v>
      </c>
      <c r="I53" t="s">
        <v>20</v>
      </c>
      <c r="J53">
        <v>3</v>
      </c>
      <c r="K53">
        <v>803</v>
      </c>
      <c r="L53">
        <v>1.1000000000000001</v>
      </c>
      <c r="M53" t="s">
        <v>23</v>
      </c>
      <c r="N53" t="s">
        <v>23</v>
      </c>
      <c r="O53">
        <v>1.4670000000000001</v>
      </c>
      <c r="P53">
        <v>0.38300000000000001</v>
      </c>
      <c r="Q53">
        <v>10.86</v>
      </c>
      <c r="R53">
        <v>1</v>
      </c>
      <c r="S53">
        <v>201702</v>
      </c>
      <c r="T53">
        <v>999999</v>
      </c>
      <c r="U53">
        <v>2</v>
      </c>
      <c r="V53">
        <v>1</v>
      </c>
      <c r="W53">
        <v>1</v>
      </c>
      <c r="X53">
        <v>0.75</v>
      </c>
      <c r="Y53">
        <v>3</v>
      </c>
      <c r="Z53">
        <v>2</v>
      </c>
      <c r="AA53" s="9"/>
      <c r="AB53" s="9"/>
      <c r="AC53" s="9"/>
      <c r="AD53" s="9"/>
      <c r="AE53" s="10"/>
      <c r="AF53" s="9"/>
    </row>
    <row r="54" spans="7:32" x14ac:dyDescent="0.25">
      <c r="G54">
        <v>201712</v>
      </c>
      <c r="H54">
        <v>210102</v>
      </c>
      <c r="I54" t="s">
        <v>20</v>
      </c>
      <c r="J54">
        <v>3</v>
      </c>
      <c r="K54">
        <v>807</v>
      </c>
      <c r="L54">
        <v>1</v>
      </c>
      <c r="O54">
        <v>1</v>
      </c>
      <c r="P54">
        <v>0</v>
      </c>
      <c r="Q54">
        <v>10.86</v>
      </c>
      <c r="R54">
        <v>1</v>
      </c>
      <c r="S54">
        <v>201702</v>
      </c>
      <c r="T54">
        <v>999999</v>
      </c>
      <c r="U54">
        <v>2</v>
      </c>
      <c r="V54">
        <v>1</v>
      </c>
      <c r="W54">
        <v>4</v>
      </c>
      <c r="X54">
        <v>1</v>
      </c>
      <c r="Y54">
        <v>3</v>
      </c>
      <c r="Z54">
        <v>2</v>
      </c>
      <c r="AA54" s="9"/>
      <c r="AB54" s="9"/>
      <c r="AC54" s="9"/>
      <c r="AD54" s="9"/>
      <c r="AE54" s="10"/>
      <c r="AF54" s="9"/>
    </row>
    <row r="55" spans="7:32" x14ac:dyDescent="0.25">
      <c r="G55">
        <v>201712</v>
      </c>
      <c r="H55">
        <v>210102</v>
      </c>
      <c r="I55" t="s">
        <v>20</v>
      </c>
      <c r="J55">
        <v>3</v>
      </c>
      <c r="K55">
        <v>808</v>
      </c>
      <c r="L55">
        <v>1.1000000000000001</v>
      </c>
      <c r="O55">
        <v>1.1000000000000001</v>
      </c>
      <c r="P55">
        <v>9.5000000000000001E-2</v>
      </c>
      <c r="Q55">
        <v>10.86</v>
      </c>
      <c r="R55">
        <v>1</v>
      </c>
      <c r="S55">
        <v>201702</v>
      </c>
      <c r="T55">
        <v>999999</v>
      </c>
      <c r="U55">
        <v>2</v>
      </c>
      <c r="V55">
        <v>1</v>
      </c>
      <c r="W55">
        <v>4</v>
      </c>
      <c r="X55">
        <v>1</v>
      </c>
      <c r="Y55">
        <v>3</v>
      </c>
      <c r="Z55">
        <v>2</v>
      </c>
      <c r="AA55" s="9"/>
      <c r="AB55" s="9"/>
      <c r="AC55" s="9"/>
      <c r="AD55" s="9"/>
      <c r="AE55" s="10"/>
      <c r="AF55" s="9"/>
    </row>
    <row r="56" spans="7:32" x14ac:dyDescent="0.25">
      <c r="G56">
        <v>201712</v>
      </c>
      <c r="H56">
        <v>210102</v>
      </c>
      <c r="I56" t="s">
        <v>20</v>
      </c>
      <c r="J56">
        <v>3</v>
      </c>
      <c r="K56">
        <v>941</v>
      </c>
      <c r="L56">
        <v>1.3</v>
      </c>
      <c r="O56">
        <v>1</v>
      </c>
      <c r="P56">
        <v>0</v>
      </c>
      <c r="Q56">
        <v>10.86</v>
      </c>
      <c r="R56">
        <v>1</v>
      </c>
      <c r="S56">
        <v>201702</v>
      </c>
      <c r="T56">
        <v>999999</v>
      </c>
      <c r="U56">
        <v>2</v>
      </c>
      <c r="V56">
        <v>1</v>
      </c>
      <c r="W56">
        <v>1</v>
      </c>
      <c r="X56">
        <v>1.3</v>
      </c>
      <c r="Y56">
        <v>3</v>
      </c>
      <c r="Z56">
        <v>2</v>
      </c>
      <c r="AA56" s="9"/>
      <c r="AB56" s="9"/>
      <c r="AC56" s="9"/>
      <c r="AD56" s="9"/>
      <c r="AE56" s="10"/>
      <c r="AF56" s="9"/>
    </row>
    <row r="57" spans="7:32" x14ac:dyDescent="0.25">
      <c r="G57">
        <v>201712</v>
      </c>
      <c r="H57">
        <v>210102</v>
      </c>
      <c r="I57" t="s">
        <v>20</v>
      </c>
      <c r="J57">
        <v>1</v>
      </c>
      <c r="K57">
        <v>802</v>
      </c>
      <c r="L57">
        <v>0</v>
      </c>
      <c r="M57" t="s">
        <v>21</v>
      </c>
      <c r="N57" t="s">
        <v>21</v>
      </c>
      <c r="O57">
        <v>0</v>
      </c>
      <c r="P57">
        <v>0</v>
      </c>
      <c r="Q57">
        <v>9.7100000000000009</v>
      </c>
      <c r="R57">
        <v>1</v>
      </c>
      <c r="S57">
        <v>201702</v>
      </c>
      <c r="T57">
        <v>999999</v>
      </c>
      <c r="U57">
        <v>12</v>
      </c>
      <c r="V57">
        <v>1</v>
      </c>
      <c r="W57">
        <v>1</v>
      </c>
      <c r="X57">
        <v>1.0900000000000001</v>
      </c>
      <c r="Y57">
        <v>3</v>
      </c>
      <c r="Z57">
        <v>12</v>
      </c>
      <c r="AA57" s="9"/>
      <c r="AB57" s="9"/>
      <c r="AC57" s="9"/>
      <c r="AD57" s="9"/>
      <c r="AE57" s="10"/>
      <c r="AF57" s="9"/>
    </row>
    <row r="58" spans="7:32" x14ac:dyDescent="0.25">
      <c r="G58">
        <v>201712</v>
      </c>
      <c r="H58">
        <v>210102</v>
      </c>
      <c r="I58" t="s">
        <v>20</v>
      </c>
      <c r="J58">
        <v>3</v>
      </c>
      <c r="K58">
        <v>20</v>
      </c>
      <c r="L58">
        <v>1.1000000000000001</v>
      </c>
      <c r="O58">
        <v>1.1000000000000001</v>
      </c>
      <c r="P58">
        <v>9.5000000000000001E-2</v>
      </c>
      <c r="Q58">
        <v>9.7100000000000009</v>
      </c>
      <c r="R58">
        <v>1</v>
      </c>
      <c r="S58">
        <v>201702</v>
      </c>
      <c r="T58">
        <v>999999</v>
      </c>
      <c r="U58">
        <v>12</v>
      </c>
      <c r="V58">
        <v>1</v>
      </c>
      <c r="W58">
        <v>1</v>
      </c>
      <c r="X58">
        <v>1</v>
      </c>
      <c r="Y58">
        <v>3</v>
      </c>
      <c r="Z58">
        <v>12</v>
      </c>
      <c r="AA58" s="9"/>
      <c r="AB58" s="9"/>
      <c r="AC58" s="9"/>
      <c r="AD58" s="9"/>
      <c r="AE58" s="10"/>
      <c r="AF58" s="9"/>
    </row>
    <row r="59" spans="7:32" x14ac:dyDescent="0.25">
      <c r="G59">
        <v>201712</v>
      </c>
      <c r="H59">
        <v>210102</v>
      </c>
      <c r="I59" t="s">
        <v>20</v>
      </c>
      <c r="J59">
        <v>3</v>
      </c>
      <c r="K59">
        <v>68</v>
      </c>
      <c r="L59">
        <v>1</v>
      </c>
      <c r="O59">
        <v>1</v>
      </c>
      <c r="P59">
        <v>0</v>
      </c>
      <c r="Q59">
        <v>9.7100000000000009</v>
      </c>
      <c r="R59">
        <v>1</v>
      </c>
      <c r="S59">
        <v>201702</v>
      </c>
      <c r="T59">
        <v>999999</v>
      </c>
      <c r="U59">
        <v>12</v>
      </c>
      <c r="V59">
        <v>1</v>
      </c>
      <c r="W59">
        <v>1</v>
      </c>
      <c r="X59">
        <v>1</v>
      </c>
      <c r="Y59">
        <v>3</v>
      </c>
      <c r="Z59">
        <v>12</v>
      </c>
      <c r="AA59" s="9"/>
      <c r="AB59" s="9"/>
      <c r="AC59" s="9"/>
      <c r="AD59" s="9"/>
      <c r="AE59" s="10"/>
      <c r="AF59" s="9"/>
    </row>
    <row r="60" spans="7:32" x14ac:dyDescent="0.25">
      <c r="G60">
        <v>201712</v>
      </c>
      <c r="H60">
        <v>210102</v>
      </c>
      <c r="I60" t="s">
        <v>20</v>
      </c>
      <c r="J60">
        <v>3</v>
      </c>
      <c r="K60">
        <v>80</v>
      </c>
      <c r="L60">
        <v>0.89</v>
      </c>
      <c r="O60">
        <v>0.752</v>
      </c>
      <c r="P60">
        <v>-0.28499999999999998</v>
      </c>
      <c r="Q60">
        <v>9.7100000000000009</v>
      </c>
      <c r="R60">
        <v>1</v>
      </c>
      <c r="S60">
        <v>201708</v>
      </c>
      <c r="T60">
        <v>999999</v>
      </c>
      <c r="U60">
        <v>12</v>
      </c>
      <c r="V60">
        <v>1</v>
      </c>
      <c r="W60">
        <v>1</v>
      </c>
      <c r="X60">
        <v>1.1839999999999999</v>
      </c>
      <c r="Y60">
        <v>4</v>
      </c>
      <c r="Z60">
        <v>12</v>
      </c>
      <c r="AA60" s="9"/>
      <c r="AB60" s="9"/>
      <c r="AC60" s="9"/>
      <c r="AD60" s="9"/>
      <c r="AE60" s="10"/>
      <c r="AF60" s="9"/>
    </row>
    <row r="61" spans="7:32" x14ac:dyDescent="0.25">
      <c r="G61">
        <v>201712</v>
      </c>
      <c r="H61">
        <v>210102</v>
      </c>
      <c r="I61" t="s">
        <v>20</v>
      </c>
      <c r="J61">
        <v>3</v>
      </c>
      <c r="K61">
        <v>801</v>
      </c>
      <c r="L61">
        <v>1.1000000000000001</v>
      </c>
      <c r="O61">
        <v>0.91700000000000004</v>
      </c>
      <c r="P61">
        <v>-8.6999999999999994E-2</v>
      </c>
      <c r="Q61">
        <v>9.7100000000000009</v>
      </c>
      <c r="R61">
        <v>1</v>
      </c>
      <c r="S61">
        <v>201702</v>
      </c>
      <c r="T61">
        <v>999999</v>
      </c>
      <c r="U61">
        <v>12</v>
      </c>
      <c r="V61">
        <v>1</v>
      </c>
      <c r="W61">
        <v>2</v>
      </c>
      <c r="X61">
        <v>1.2</v>
      </c>
      <c r="Y61">
        <v>3</v>
      </c>
      <c r="Z61">
        <v>12</v>
      </c>
      <c r="AA61" s="9"/>
      <c r="AB61" s="9"/>
      <c r="AC61" s="9"/>
      <c r="AD61" s="9"/>
      <c r="AE61" s="10"/>
      <c r="AF61" s="9"/>
    </row>
    <row r="62" spans="7:32" x14ac:dyDescent="0.25">
      <c r="G62">
        <v>201712</v>
      </c>
      <c r="H62">
        <v>210102</v>
      </c>
      <c r="I62" t="s">
        <v>20</v>
      </c>
      <c r="J62">
        <v>3</v>
      </c>
      <c r="K62">
        <v>803</v>
      </c>
      <c r="L62">
        <v>1.1000000000000001</v>
      </c>
      <c r="O62">
        <v>1.4670000000000001</v>
      </c>
      <c r="P62">
        <v>0.38300000000000001</v>
      </c>
      <c r="Q62">
        <v>9.7100000000000009</v>
      </c>
      <c r="R62">
        <v>1</v>
      </c>
      <c r="S62">
        <v>201702</v>
      </c>
      <c r="T62">
        <v>999999</v>
      </c>
      <c r="U62">
        <v>12</v>
      </c>
      <c r="V62">
        <v>1</v>
      </c>
      <c r="W62">
        <v>1</v>
      </c>
      <c r="X62">
        <v>0.75</v>
      </c>
      <c r="Y62">
        <v>3</v>
      </c>
      <c r="Z62">
        <v>12</v>
      </c>
      <c r="AA62" s="9"/>
      <c r="AB62" s="9"/>
      <c r="AC62" s="9"/>
      <c r="AD62" s="9"/>
      <c r="AE62" s="10"/>
      <c r="AF62" s="9"/>
    </row>
    <row r="63" spans="7:32" x14ac:dyDescent="0.25">
      <c r="G63">
        <v>201712</v>
      </c>
      <c r="H63">
        <v>210102</v>
      </c>
      <c r="I63" t="s">
        <v>20</v>
      </c>
      <c r="J63">
        <v>3</v>
      </c>
      <c r="K63">
        <v>807</v>
      </c>
      <c r="L63">
        <v>1</v>
      </c>
      <c r="O63">
        <v>1</v>
      </c>
      <c r="P63">
        <v>0</v>
      </c>
      <c r="Q63">
        <v>9.7100000000000009</v>
      </c>
      <c r="R63">
        <v>1</v>
      </c>
      <c r="S63">
        <v>201702</v>
      </c>
      <c r="T63">
        <v>999999</v>
      </c>
      <c r="U63">
        <v>12</v>
      </c>
      <c r="V63">
        <v>1</v>
      </c>
      <c r="W63">
        <v>1</v>
      </c>
      <c r="X63">
        <v>1</v>
      </c>
      <c r="Y63">
        <v>3</v>
      </c>
      <c r="Z63">
        <v>12</v>
      </c>
      <c r="AA63" s="9"/>
      <c r="AB63" s="9"/>
      <c r="AC63" s="9"/>
      <c r="AD63" s="9"/>
      <c r="AE63" s="10"/>
      <c r="AF63" s="9"/>
    </row>
    <row r="64" spans="7:32" x14ac:dyDescent="0.25">
      <c r="G64">
        <v>201712</v>
      </c>
      <c r="H64">
        <v>210102</v>
      </c>
      <c r="I64" t="s">
        <v>20</v>
      </c>
      <c r="J64">
        <v>3</v>
      </c>
      <c r="K64">
        <v>808</v>
      </c>
      <c r="L64">
        <v>1.1000000000000001</v>
      </c>
      <c r="O64">
        <v>1.1000000000000001</v>
      </c>
      <c r="P64">
        <v>9.5000000000000001E-2</v>
      </c>
      <c r="Q64">
        <v>9.7100000000000009</v>
      </c>
      <c r="R64">
        <v>1</v>
      </c>
      <c r="S64">
        <v>201702</v>
      </c>
      <c r="T64">
        <v>999999</v>
      </c>
      <c r="U64">
        <v>12</v>
      </c>
      <c r="V64">
        <v>1</v>
      </c>
      <c r="W64">
        <v>2</v>
      </c>
      <c r="X64">
        <v>1</v>
      </c>
      <c r="Y64">
        <v>3</v>
      </c>
      <c r="Z64">
        <v>12</v>
      </c>
      <c r="AA64" s="9"/>
      <c r="AB64" s="9"/>
      <c r="AC64" s="9"/>
      <c r="AD64" s="9"/>
      <c r="AE64" s="10"/>
      <c r="AF64" s="9"/>
    </row>
    <row r="65" spans="7:32" x14ac:dyDescent="0.25">
      <c r="G65">
        <v>201712</v>
      </c>
      <c r="H65">
        <v>210102</v>
      </c>
      <c r="I65" t="s">
        <v>20</v>
      </c>
      <c r="J65">
        <v>3</v>
      </c>
      <c r="K65">
        <v>941</v>
      </c>
      <c r="L65">
        <v>1.3</v>
      </c>
      <c r="O65">
        <v>1</v>
      </c>
      <c r="P65">
        <v>0</v>
      </c>
      <c r="Q65">
        <v>9.7100000000000009</v>
      </c>
      <c r="R65">
        <v>1</v>
      </c>
      <c r="S65">
        <v>201702</v>
      </c>
      <c r="T65">
        <v>999999</v>
      </c>
      <c r="U65">
        <v>12</v>
      </c>
      <c r="V65">
        <v>1</v>
      </c>
      <c r="W65">
        <v>1</v>
      </c>
      <c r="X65">
        <v>1.3</v>
      </c>
      <c r="Y65">
        <v>3</v>
      </c>
      <c r="Z65">
        <v>12</v>
      </c>
      <c r="AA65" s="9"/>
      <c r="AB65" s="9"/>
      <c r="AC65" s="9"/>
      <c r="AD65" s="9"/>
      <c r="AE65" s="10"/>
      <c r="AF65" s="9"/>
    </row>
    <row r="66" spans="7:32" x14ac:dyDescent="0.25">
      <c r="G66">
        <v>201712</v>
      </c>
      <c r="H66">
        <v>210102</v>
      </c>
      <c r="I66" t="s">
        <v>20</v>
      </c>
      <c r="J66">
        <v>4</v>
      </c>
      <c r="K66">
        <v>814</v>
      </c>
      <c r="L66">
        <v>1.6</v>
      </c>
      <c r="O66">
        <v>1.0509999999999999</v>
      </c>
      <c r="P66">
        <v>0.05</v>
      </c>
      <c r="Q66">
        <v>9.7100000000000009</v>
      </c>
      <c r="R66">
        <v>1</v>
      </c>
      <c r="S66">
        <v>201703</v>
      </c>
      <c r="T66">
        <v>999999</v>
      </c>
      <c r="U66">
        <v>12</v>
      </c>
      <c r="V66">
        <v>1</v>
      </c>
      <c r="W66">
        <v>1</v>
      </c>
      <c r="X66">
        <v>1.522</v>
      </c>
      <c r="Y66">
        <v>4</v>
      </c>
      <c r="Z66">
        <v>12</v>
      </c>
      <c r="AA66" s="9"/>
      <c r="AB66" s="9"/>
      <c r="AC66" s="9"/>
      <c r="AD66" s="9"/>
      <c r="AE66" s="10"/>
      <c r="AF66" s="9"/>
    </row>
    <row r="67" spans="7:32" x14ac:dyDescent="0.25">
      <c r="G67">
        <v>201712</v>
      </c>
      <c r="H67">
        <v>210102</v>
      </c>
      <c r="I67" t="s">
        <v>20</v>
      </c>
      <c r="J67">
        <v>1</v>
      </c>
      <c r="K67">
        <v>55</v>
      </c>
      <c r="L67">
        <v>0</v>
      </c>
      <c r="M67" t="s">
        <v>21</v>
      </c>
      <c r="N67" t="s">
        <v>21</v>
      </c>
      <c r="O67">
        <v>0</v>
      </c>
      <c r="P67">
        <v>0</v>
      </c>
      <c r="Q67">
        <v>9.0500000000000007</v>
      </c>
      <c r="R67">
        <v>1</v>
      </c>
      <c r="S67">
        <v>201702</v>
      </c>
      <c r="T67">
        <v>999999</v>
      </c>
      <c r="U67">
        <v>5</v>
      </c>
      <c r="V67">
        <v>1</v>
      </c>
      <c r="W67">
        <v>1</v>
      </c>
      <c r="X67">
        <v>1.0900000000000001</v>
      </c>
      <c r="Y67">
        <v>3</v>
      </c>
      <c r="Z67">
        <v>5</v>
      </c>
      <c r="AA67" s="9"/>
      <c r="AB67" s="9"/>
      <c r="AC67" s="9"/>
      <c r="AD67" s="9"/>
      <c r="AE67" s="10"/>
      <c r="AF67" s="9"/>
    </row>
    <row r="68" spans="7:32" x14ac:dyDescent="0.25">
      <c r="G68">
        <v>201712</v>
      </c>
      <c r="H68">
        <v>210102</v>
      </c>
      <c r="I68" t="s">
        <v>20</v>
      </c>
      <c r="J68">
        <v>3</v>
      </c>
      <c r="K68">
        <v>36</v>
      </c>
      <c r="L68">
        <v>1.4</v>
      </c>
      <c r="O68">
        <v>1</v>
      </c>
      <c r="P68">
        <v>0</v>
      </c>
      <c r="Q68">
        <v>9.0500000000000007</v>
      </c>
      <c r="R68">
        <v>1</v>
      </c>
      <c r="S68">
        <v>201702</v>
      </c>
      <c r="T68">
        <v>999999</v>
      </c>
      <c r="U68">
        <v>5</v>
      </c>
      <c r="V68">
        <v>1</v>
      </c>
      <c r="W68">
        <v>1</v>
      </c>
      <c r="X68">
        <v>1.4</v>
      </c>
      <c r="Y68">
        <v>3</v>
      </c>
      <c r="Z68">
        <v>5</v>
      </c>
      <c r="AA68" s="9"/>
      <c r="AB68" s="9"/>
      <c r="AC68" s="9"/>
      <c r="AD68" s="9"/>
      <c r="AE68" s="10"/>
      <c r="AF68" s="9"/>
    </row>
    <row r="69" spans="7:32" x14ac:dyDescent="0.25">
      <c r="G69">
        <v>201712</v>
      </c>
      <c r="H69">
        <v>210102</v>
      </c>
      <c r="I69" t="s">
        <v>20</v>
      </c>
      <c r="J69">
        <v>3</v>
      </c>
      <c r="K69">
        <v>72</v>
      </c>
      <c r="L69">
        <v>1.9</v>
      </c>
      <c r="O69">
        <v>1.1180000000000001</v>
      </c>
      <c r="P69">
        <v>0.111</v>
      </c>
      <c r="Q69">
        <v>9.0500000000000007</v>
      </c>
      <c r="R69">
        <v>1</v>
      </c>
      <c r="S69">
        <v>201702</v>
      </c>
      <c r="T69">
        <v>999999</v>
      </c>
      <c r="U69">
        <v>5</v>
      </c>
      <c r="V69">
        <v>2</v>
      </c>
      <c r="W69">
        <v>1</v>
      </c>
      <c r="X69">
        <v>1.7</v>
      </c>
      <c r="Y69">
        <v>3</v>
      </c>
      <c r="Z69">
        <v>5</v>
      </c>
      <c r="AA69" s="9"/>
      <c r="AB69" s="9"/>
      <c r="AC69" s="9"/>
      <c r="AD69" s="9"/>
      <c r="AE69" s="10"/>
      <c r="AF69" s="9"/>
    </row>
    <row r="70" spans="7:32" x14ac:dyDescent="0.25">
      <c r="G70">
        <v>201712</v>
      </c>
      <c r="H70">
        <v>210102</v>
      </c>
      <c r="I70" t="s">
        <v>20</v>
      </c>
      <c r="J70">
        <v>3</v>
      </c>
      <c r="K70">
        <v>99</v>
      </c>
      <c r="L70">
        <v>1.7</v>
      </c>
      <c r="O70">
        <v>1</v>
      </c>
      <c r="P70">
        <v>0</v>
      </c>
      <c r="Q70">
        <v>9.0500000000000007</v>
      </c>
      <c r="R70">
        <v>1</v>
      </c>
      <c r="S70">
        <v>201702</v>
      </c>
      <c r="T70">
        <v>999999</v>
      </c>
      <c r="U70">
        <v>5</v>
      </c>
      <c r="V70">
        <v>2</v>
      </c>
      <c r="W70">
        <v>1</v>
      </c>
      <c r="X70">
        <v>1.7</v>
      </c>
      <c r="Y70">
        <v>3</v>
      </c>
      <c r="Z70">
        <v>5</v>
      </c>
      <c r="AA70" s="9"/>
      <c r="AB70" s="9"/>
      <c r="AC70" s="9"/>
      <c r="AD70" s="9"/>
      <c r="AE70" s="10"/>
      <c r="AF70" s="9"/>
    </row>
    <row r="71" spans="7:32" x14ac:dyDescent="0.25">
      <c r="G71">
        <v>201712</v>
      </c>
      <c r="H71">
        <v>210102</v>
      </c>
      <c r="I71" t="s">
        <v>20</v>
      </c>
      <c r="J71">
        <v>3</v>
      </c>
      <c r="K71">
        <v>801</v>
      </c>
      <c r="L71">
        <v>1.1000000000000001</v>
      </c>
      <c r="O71">
        <v>0.91700000000000004</v>
      </c>
      <c r="P71">
        <v>-8.6999999999999994E-2</v>
      </c>
      <c r="Q71">
        <v>9.0500000000000007</v>
      </c>
      <c r="R71">
        <v>1</v>
      </c>
      <c r="S71">
        <v>201702</v>
      </c>
      <c r="T71">
        <v>999999</v>
      </c>
      <c r="U71">
        <v>5</v>
      </c>
      <c r="V71">
        <v>1</v>
      </c>
      <c r="W71">
        <v>1</v>
      </c>
      <c r="X71">
        <v>1.2</v>
      </c>
      <c r="Y71">
        <v>3</v>
      </c>
      <c r="Z71">
        <v>5</v>
      </c>
      <c r="AA71" s="9"/>
      <c r="AB71" s="9"/>
      <c r="AC71" s="9"/>
      <c r="AD71" s="9"/>
      <c r="AE71" s="10"/>
      <c r="AF71" s="9"/>
    </row>
    <row r="72" spans="7:32" x14ac:dyDescent="0.25">
      <c r="G72">
        <v>201712</v>
      </c>
      <c r="H72">
        <v>210102</v>
      </c>
      <c r="I72" t="s">
        <v>20</v>
      </c>
      <c r="J72">
        <v>3</v>
      </c>
      <c r="K72">
        <v>802</v>
      </c>
      <c r="L72">
        <v>1.0900000000000001</v>
      </c>
      <c r="O72">
        <v>1</v>
      </c>
      <c r="P72">
        <v>0</v>
      </c>
      <c r="Q72">
        <v>9.0500000000000007</v>
      </c>
      <c r="R72">
        <v>1</v>
      </c>
      <c r="S72">
        <v>201702</v>
      </c>
      <c r="T72">
        <v>999999</v>
      </c>
      <c r="U72">
        <v>5</v>
      </c>
      <c r="V72">
        <v>1</v>
      </c>
      <c r="W72">
        <v>1</v>
      </c>
      <c r="X72">
        <v>1.0900000000000001</v>
      </c>
      <c r="Y72">
        <v>3</v>
      </c>
      <c r="Z72">
        <v>5</v>
      </c>
      <c r="AA72" s="9"/>
      <c r="AB72" s="9"/>
      <c r="AC72" s="9"/>
      <c r="AD72" s="9"/>
      <c r="AE72" s="10"/>
      <c r="AF72" s="9"/>
    </row>
    <row r="73" spans="7:32" x14ac:dyDescent="0.25">
      <c r="G73">
        <v>201712</v>
      </c>
      <c r="H73">
        <v>210102</v>
      </c>
      <c r="I73" t="s">
        <v>20</v>
      </c>
      <c r="J73">
        <v>3</v>
      </c>
      <c r="K73">
        <v>803</v>
      </c>
      <c r="L73">
        <v>1.1000000000000001</v>
      </c>
      <c r="O73">
        <v>1.4670000000000001</v>
      </c>
      <c r="P73">
        <v>0.38300000000000001</v>
      </c>
      <c r="Q73">
        <v>9.0500000000000007</v>
      </c>
      <c r="R73">
        <v>1</v>
      </c>
      <c r="S73">
        <v>201702</v>
      </c>
      <c r="T73">
        <v>999999</v>
      </c>
      <c r="U73">
        <v>5</v>
      </c>
      <c r="V73">
        <v>1</v>
      </c>
      <c r="W73">
        <v>1</v>
      </c>
      <c r="X73">
        <v>0.75</v>
      </c>
      <c r="Y73">
        <v>3</v>
      </c>
      <c r="Z73">
        <v>5</v>
      </c>
      <c r="AA73" s="9"/>
      <c r="AB73" s="9"/>
      <c r="AC73" s="9"/>
      <c r="AD73" s="9"/>
      <c r="AE73" s="10"/>
      <c r="AF73" s="9"/>
    </row>
    <row r="74" spans="7:32" x14ac:dyDescent="0.25">
      <c r="G74">
        <v>201712</v>
      </c>
      <c r="H74">
        <v>210102</v>
      </c>
      <c r="I74" t="s">
        <v>20</v>
      </c>
      <c r="J74">
        <v>3</v>
      </c>
      <c r="K74">
        <v>807</v>
      </c>
      <c r="L74">
        <v>1</v>
      </c>
      <c r="O74">
        <v>1</v>
      </c>
      <c r="P74">
        <v>0</v>
      </c>
      <c r="Q74">
        <v>9.0500000000000007</v>
      </c>
      <c r="R74">
        <v>1</v>
      </c>
      <c r="S74">
        <v>201702</v>
      </c>
      <c r="T74">
        <v>999999</v>
      </c>
      <c r="U74">
        <v>5</v>
      </c>
      <c r="V74">
        <v>1</v>
      </c>
      <c r="W74">
        <v>1</v>
      </c>
      <c r="X74">
        <v>1</v>
      </c>
      <c r="Y74">
        <v>3</v>
      </c>
      <c r="Z74">
        <v>5</v>
      </c>
      <c r="AA74" s="9"/>
      <c r="AB74" s="9"/>
      <c r="AC74" s="9"/>
      <c r="AD74" s="9"/>
      <c r="AE74" s="10"/>
      <c r="AF74" s="9"/>
    </row>
    <row r="75" spans="7:32" x14ac:dyDescent="0.25">
      <c r="G75">
        <v>201712</v>
      </c>
      <c r="H75">
        <v>210102</v>
      </c>
      <c r="I75" t="s">
        <v>20</v>
      </c>
      <c r="J75">
        <v>3</v>
      </c>
      <c r="K75">
        <v>808</v>
      </c>
      <c r="L75">
        <v>1.1000000000000001</v>
      </c>
      <c r="O75">
        <v>1.1000000000000001</v>
      </c>
      <c r="P75">
        <v>9.5000000000000001E-2</v>
      </c>
      <c r="Q75">
        <v>9.0500000000000007</v>
      </c>
      <c r="R75">
        <v>1</v>
      </c>
      <c r="S75">
        <v>201702</v>
      </c>
      <c r="T75">
        <v>999999</v>
      </c>
      <c r="U75">
        <v>5</v>
      </c>
      <c r="V75">
        <v>1</v>
      </c>
      <c r="W75">
        <v>2</v>
      </c>
      <c r="X75">
        <v>1</v>
      </c>
      <c r="Y75">
        <v>3</v>
      </c>
      <c r="Z75">
        <v>5</v>
      </c>
      <c r="AA75" s="9"/>
      <c r="AB75" s="9"/>
      <c r="AC75" s="9"/>
      <c r="AD75" s="9"/>
      <c r="AE75" s="10"/>
      <c r="AF75" s="9"/>
    </row>
    <row r="76" spans="7:32" x14ac:dyDescent="0.25">
      <c r="G76">
        <v>201712</v>
      </c>
      <c r="H76">
        <v>210102</v>
      </c>
      <c r="I76" t="s">
        <v>20</v>
      </c>
      <c r="J76">
        <v>3</v>
      </c>
      <c r="K76">
        <v>814</v>
      </c>
      <c r="L76">
        <v>1.6</v>
      </c>
      <c r="O76">
        <v>1.0669999999999999</v>
      </c>
      <c r="P76">
        <v>6.5000000000000002E-2</v>
      </c>
      <c r="Q76">
        <v>9.0500000000000007</v>
      </c>
      <c r="R76">
        <v>1</v>
      </c>
      <c r="S76">
        <v>201702</v>
      </c>
      <c r="T76">
        <v>999999</v>
      </c>
      <c r="U76">
        <v>5</v>
      </c>
      <c r="V76">
        <v>1</v>
      </c>
      <c r="W76">
        <v>1</v>
      </c>
      <c r="X76">
        <v>1.5</v>
      </c>
      <c r="Y76">
        <v>3</v>
      </c>
      <c r="Z76">
        <v>5</v>
      </c>
      <c r="AA76" s="9"/>
      <c r="AB76" s="9"/>
      <c r="AC76" s="9"/>
      <c r="AD76" s="9"/>
      <c r="AE76" s="10"/>
      <c r="AF76" s="9"/>
    </row>
    <row r="77" spans="7:32" x14ac:dyDescent="0.25">
      <c r="G77">
        <v>201712</v>
      </c>
      <c r="H77">
        <v>210102</v>
      </c>
      <c r="I77" t="s">
        <v>20</v>
      </c>
      <c r="J77">
        <v>3</v>
      </c>
      <c r="K77">
        <v>941</v>
      </c>
      <c r="L77">
        <v>1.3</v>
      </c>
      <c r="O77">
        <v>1</v>
      </c>
      <c r="P77">
        <v>0</v>
      </c>
      <c r="Q77">
        <v>9.0500000000000007</v>
      </c>
      <c r="R77">
        <v>1</v>
      </c>
      <c r="S77">
        <v>201702</v>
      </c>
      <c r="T77">
        <v>999999</v>
      </c>
      <c r="U77">
        <v>5</v>
      </c>
      <c r="V77">
        <v>1</v>
      </c>
      <c r="W77">
        <v>1</v>
      </c>
      <c r="X77">
        <v>1.3</v>
      </c>
      <c r="Y77">
        <v>3</v>
      </c>
      <c r="Z77">
        <v>5</v>
      </c>
      <c r="AA77" s="9"/>
      <c r="AB77" s="9"/>
      <c r="AC77" s="9"/>
      <c r="AD77" s="9"/>
      <c r="AE77" s="10"/>
      <c r="AF77" s="9"/>
    </row>
    <row r="78" spans="7:32" x14ac:dyDescent="0.25">
      <c r="G78">
        <v>201712</v>
      </c>
      <c r="H78">
        <v>210102</v>
      </c>
      <c r="I78" t="s">
        <v>20</v>
      </c>
      <c r="J78">
        <v>1</v>
      </c>
      <c r="K78">
        <v>85</v>
      </c>
      <c r="L78">
        <v>0</v>
      </c>
      <c r="M78" t="s">
        <v>21</v>
      </c>
      <c r="N78" t="s">
        <v>21</v>
      </c>
      <c r="O78">
        <v>0</v>
      </c>
      <c r="P78">
        <v>0</v>
      </c>
      <c r="Q78">
        <v>8.91</v>
      </c>
      <c r="R78">
        <v>1</v>
      </c>
      <c r="S78">
        <v>201702</v>
      </c>
      <c r="T78">
        <v>999999</v>
      </c>
      <c r="U78">
        <v>7</v>
      </c>
      <c r="V78">
        <v>1</v>
      </c>
      <c r="W78">
        <v>1</v>
      </c>
      <c r="X78">
        <v>1.0900000000000001</v>
      </c>
      <c r="Y78">
        <v>3</v>
      </c>
      <c r="Z78">
        <v>7</v>
      </c>
      <c r="AA78" s="9"/>
      <c r="AB78" s="9"/>
      <c r="AC78" s="9"/>
      <c r="AD78" s="9"/>
      <c r="AE78" s="10"/>
      <c r="AF78" s="9"/>
    </row>
    <row r="79" spans="7:32" x14ac:dyDescent="0.25">
      <c r="G79">
        <v>201712</v>
      </c>
      <c r="H79">
        <v>210102</v>
      </c>
      <c r="I79" t="s">
        <v>20</v>
      </c>
      <c r="J79">
        <v>1</v>
      </c>
      <c r="K79">
        <v>136</v>
      </c>
      <c r="L79">
        <v>0</v>
      </c>
      <c r="M79" t="s">
        <v>24</v>
      </c>
      <c r="N79" t="s">
        <v>24</v>
      </c>
      <c r="O79">
        <v>0</v>
      </c>
      <c r="P79">
        <v>0</v>
      </c>
      <c r="Q79">
        <v>8.91</v>
      </c>
      <c r="R79">
        <v>1</v>
      </c>
      <c r="S79">
        <v>201706</v>
      </c>
      <c r="T79">
        <v>999999</v>
      </c>
      <c r="U79">
        <v>7</v>
      </c>
      <c r="V79">
        <v>1</v>
      </c>
      <c r="W79">
        <v>1</v>
      </c>
      <c r="X79">
        <v>1.405</v>
      </c>
      <c r="Y79">
        <v>4</v>
      </c>
      <c r="Z79">
        <v>7</v>
      </c>
      <c r="AA79" s="9"/>
      <c r="AB79" s="9"/>
      <c r="AC79" s="9"/>
      <c r="AD79" s="9"/>
      <c r="AE79" s="10"/>
      <c r="AF79" s="9"/>
    </row>
    <row r="80" spans="7:32" x14ac:dyDescent="0.25">
      <c r="G80">
        <v>201712</v>
      </c>
      <c r="H80">
        <v>210102</v>
      </c>
      <c r="I80" t="s">
        <v>20</v>
      </c>
      <c r="J80">
        <v>3</v>
      </c>
      <c r="K80">
        <v>54</v>
      </c>
      <c r="L80">
        <v>1.1000000000000001</v>
      </c>
      <c r="O80">
        <v>1.0489999999999999</v>
      </c>
      <c r="P80">
        <v>4.8000000000000001E-2</v>
      </c>
      <c r="Q80">
        <v>8.91</v>
      </c>
      <c r="R80">
        <v>1</v>
      </c>
      <c r="S80">
        <v>201705</v>
      </c>
      <c r="T80">
        <v>999999</v>
      </c>
      <c r="U80">
        <v>7</v>
      </c>
      <c r="V80">
        <v>1</v>
      </c>
      <c r="W80">
        <v>1</v>
      </c>
      <c r="X80">
        <v>1.0489999999999999</v>
      </c>
      <c r="Y80">
        <v>4</v>
      </c>
      <c r="Z80">
        <v>7</v>
      </c>
      <c r="AA80" s="9"/>
      <c r="AB80" s="9"/>
      <c r="AC80" s="9"/>
      <c r="AD80" s="9"/>
      <c r="AE80" s="10"/>
      <c r="AF80" s="9"/>
    </row>
    <row r="81" spans="7:32" x14ac:dyDescent="0.25">
      <c r="G81">
        <v>201712</v>
      </c>
      <c r="H81">
        <v>210102</v>
      </c>
      <c r="I81" t="s">
        <v>20</v>
      </c>
      <c r="J81">
        <v>3</v>
      </c>
      <c r="K81">
        <v>101</v>
      </c>
      <c r="L81">
        <v>1.95</v>
      </c>
      <c r="O81">
        <v>1.0049999999999999</v>
      </c>
      <c r="P81">
        <v>5.0000000000000001E-3</v>
      </c>
      <c r="Q81">
        <v>8.91</v>
      </c>
      <c r="R81">
        <v>1</v>
      </c>
      <c r="S81">
        <v>201705</v>
      </c>
      <c r="T81">
        <v>999999</v>
      </c>
      <c r="U81">
        <v>7</v>
      </c>
      <c r="V81">
        <v>2</v>
      </c>
      <c r="W81">
        <v>1</v>
      </c>
      <c r="X81">
        <v>1.94</v>
      </c>
      <c r="Y81">
        <v>4</v>
      </c>
      <c r="Z81">
        <v>7</v>
      </c>
      <c r="AA81" s="9"/>
      <c r="AB81" s="9"/>
      <c r="AC81" s="9"/>
      <c r="AD81" s="9"/>
      <c r="AE81" s="10"/>
      <c r="AF81" s="9"/>
    </row>
    <row r="82" spans="7:32" x14ac:dyDescent="0.25">
      <c r="G82">
        <v>201712</v>
      </c>
      <c r="H82">
        <v>210102</v>
      </c>
      <c r="I82" t="s">
        <v>20</v>
      </c>
      <c r="J82">
        <v>3</v>
      </c>
      <c r="K82">
        <v>801</v>
      </c>
      <c r="L82">
        <v>1.1000000000000001</v>
      </c>
      <c r="O82">
        <v>0.91700000000000004</v>
      </c>
      <c r="P82">
        <v>-8.6999999999999994E-2</v>
      </c>
      <c r="Q82">
        <v>8.91</v>
      </c>
      <c r="R82">
        <v>1</v>
      </c>
      <c r="S82">
        <v>201702</v>
      </c>
      <c r="T82">
        <v>999999</v>
      </c>
      <c r="U82">
        <v>7</v>
      </c>
      <c r="V82">
        <v>1</v>
      </c>
      <c r="W82">
        <v>2</v>
      </c>
      <c r="X82">
        <v>1.2</v>
      </c>
      <c r="Y82">
        <v>3</v>
      </c>
      <c r="Z82">
        <v>7</v>
      </c>
      <c r="AA82" s="9"/>
      <c r="AB82" s="9"/>
      <c r="AC82" s="9"/>
      <c r="AD82" s="9"/>
      <c r="AE82" s="10"/>
      <c r="AF82" s="9"/>
    </row>
    <row r="83" spans="7:32" x14ac:dyDescent="0.25">
      <c r="G83">
        <v>201712</v>
      </c>
      <c r="H83">
        <v>210102</v>
      </c>
      <c r="I83" t="s">
        <v>20</v>
      </c>
      <c r="J83">
        <v>3</v>
      </c>
      <c r="K83">
        <v>802</v>
      </c>
      <c r="L83">
        <v>1.39</v>
      </c>
      <c r="O83">
        <v>0.96499999999999997</v>
      </c>
      <c r="P83">
        <v>-3.5000000000000003E-2</v>
      </c>
      <c r="Q83">
        <v>8.91</v>
      </c>
      <c r="R83">
        <v>1</v>
      </c>
      <c r="S83">
        <v>201703</v>
      </c>
      <c r="T83">
        <v>999999</v>
      </c>
      <c r="U83">
        <v>7</v>
      </c>
      <c r="V83">
        <v>1</v>
      </c>
      <c r="W83">
        <v>1</v>
      </c>
      <c r="X83">
        <v>1.44</v>
      </c>
      <c r="Y83">
        <v>4</v>
      </c>
      <c r="Z83">
        <v>7</v>
      </c>
      <c r="AA83" s="9"/>
      <c r="AB83" s="9"/>
      <c r="AC83" s="9"/>
      <c r="AD83" s="9"/>
      <c r="AE83" s="10"/>
      <c r="AF83" s="9"/>
    </row>
    <row r="84" spans="7:32" x14ac:dyDescent="0.25">
      <c r="G84">
        <v>201712</v>
      </c>
      <c r="H84">
        <v>210102</v>
      </c>
      <c r="I84" t="s">
        <v>20</v>
      </c>
      <c r="J84">
        <v>3</v>
      </c>
      <c r="K84">
        <v>803</v>
      </c>
      <c r="L84">
        <v>1</v>
      </c>
      <c r="M84" t="s">
        <v>22</v>
      </c>
      <c r="N84" t="s">
        <v>22</v>
      </c>
      <c r="O84">
        <v>0.83299999999999996</v>
      </c>
      <c r="P84">
        <v>-0.182</v>
      </c>
      <c r="Q84">
        <v>8.91</v>
      </c>
      <c r="R84">
        <v>1</v>
      </c>
      <c r="S84">
        <v>201702</v>
      </c>
      <c r="T84">
        <v>999999</v>
      </c>
      <c r="U84">
        <v>7</v>
      </c>
      <c r="V84">
        <v>1</v>
      </c>
      <c r="W84">
        <v>1</v>
      </c>
      <c r="X84">
        <v>1.2</v>
      </c>
      <c r="Y84">
        <v>3</v>
      </c>
      <c r="Z84">
        <v>7</v>
      </c>
      <c r="AA84" s="9"/>
      <c r="AB84" s="9"/>
      <c r="AC84" s="9"/>
      <c r="AD84" s="9"/>
      <c r="AE84" s="10"/>
      <c r="AF84" s="9"/>
    </row>
    <row r="85" spans="7:32" x14ac:dyDescent="0.25">
      <c r="G85">
        <v>201712</v>
      </c>
      <c r="H85">
        <v>210102</v>
      </c>
      <c r="I85" t="s">
        <v>20</v>
      </c>
      <c r="J85">
        <v>3</v>
      </c>
      <c r="K85">
        <v>807</v>
      </c>
      <c r="L85">
        <v>1</v>
      </c>
      <c r="O85">
        <v>0.96499999999999997</v>
      </c>
      <c r="P85">
        <v>-3.5000000000000003E-2</v>
      </c>
      <c r="Q85">
        <v>8.91</v>
      </c>
      <c r="R85">
        <v>1</v>
      </c>
      <c r="S85">
        <v>201703</v>
      </c>
      <c r="T85">
        <v>999999</v>
      </c>
      <c r="U85">
        <v>7</v>
      </c>
      <c r="V85">
        <v>1</v>
      </c>
      <c r="W85">
        <v>1</v>
      </c>
      <c r="X85">
        <v>1.036</v>
      </c>
      <c r="Y85">
        <v>4</v>
      </c>
      <c r="Z85">
        <v>7</v>
      </c>
      <c r="AA85" s="9"/>
      <c r="AB85" s="9"/>
      <c r="AC85" s="9"/>
      <c r="AD85" s="9"/>
      <c r="AE85" s="10"/>
      <c r="AF85" s="9"/>
    </row>
    <row r="86" spans="7:32" x14ac:dyDescent="0.25">
      <c r="G86">
        <v>201712</v>
      </c>
      <c r="H86">
        <v>210102</v>
      </c>
      <c r="I86" t="s">
        <v>20</v>
      </c>
      <c r="J86">
        <v>3</v>
      </c>
      <c r="K86">
        <v>808</v>
      </c>
      <c r="L86">
        <v>1.1000000000000001</v>
      </c>
      <c r="O86">
        <v>1.1000000000000001</v>
      </c>
      <c r="P86">
        <v>9.5000000000000001E-2</v>
      </c>
      <c r="Q86">
        <v>8.91</v>
      </c>
      <c r="R86">
        <v>1</v>
      </c>
      <c r="S86">
        <v>201702</v>
      </c>
      <c r="T86">
        <v>999999</v>
      </c>
      <c r="U86">
        <v>7</v>
      </c>
      <c r="V86">
        <v>1</v>
      </c>
      <c r="W86">
        <v>2</v>
      </c>
      <c r="X86">
        <v>1</v>
      </c>
      <c r="Y86">
        <v>3</v>
      </c>
      <c r="Z86">
        <v>7</v>
      </c>
      <c r="AA86" s="9"/>
      <c r="AB86" s="9"/>
      <c r="AC86" s="9"/>
      <c r="AD86" s="9"/>
      <c r="AE86" s="10"/>
      <c r="AF86" s="9"/>
    </row>
    <row r="87" spans="7:32" x14ac:dyDescent="0.25">
      <c r="G87">
        <v>201712</v>
      </c>
      <c r="H87">
        <v>210102</v>
      </c>
      <c r="I87" t="s">
        <v>20</v>
      </c>
      <c r="J87">
        <v>3</v>
      </c>
      <c r="K87">
        <v>814</v>
      </c>
      <c r="L87">
        <v>1.6</v>
      </c>
      <c r="O87">
        <v>1.0669999999999999</v>
      </c>
      <c r="P87">
        <v>6.5000000000000002E-2</v>
      </c>
      <c r="Q87">
        <v>8.91</v>
      </c>
      <c r="R87">
        <v>1</v>
      </c>
      <c r="S87">
        <v>201702</v>
      </c>
      <c r="T87">
        <v>999999</v>
      </c>
      <c r="U87">
        <v>7</v>
      </c>
      <c r="V87">
        <v>1</v>
      </c>
      <c r="W87">
        <v>1</v>
      </c>
      <c r="X87">
        <v>1.5</v>
      </c>
      <c r="Y87">
        <v>3</v>
      </c>
      <c r="Z87">
        <v>7</v>
      </c>
      <c r="AA87" s="9"/>
      <c r="AB87" s="9"/>
      <c r="AC87" s="9"/>
      <c r="AD87" s="9"/>
      <c r="AE87" s="10"/>
      <c r="AF87" s="9"/>
    </row>
    <row r="88" spans="7:32" x14ac:dyDescent="0.25">
      <c r="G88">
        <v>201712</v>
      </c>
      <c r="H88">
        <v>210102</v>
      </c>
      <c r="I88" t="s">
        <v>20</v>
      </c>
      <c r="J88">
        <v>3</v>
      </c>
      <c r="K88">
        <v>941</v>
      </c>
      <c r="L88">
        <v>1.3</v>
      </c>
      <c r="O88">
        <v>1</v>
      </c>
      <c r="P88">
        <v>0</v>
      </c>
      <c r="Q88">
        <v>8.91</v>
      </c>
      <c r="R88">
        <v>1</v>
      </c>
      <c r="S88">
        <v>201702</v>
      </c>
      <c r="T88">
        <v>999999</v>
      </c>
      <c r="U88">
        <v>7</v>
      </c>
      <c r="V88">
        <v>1</v>
      </c>
      <c r="W88">
        <v>1</v>
      </c>
      <c r="X88">
        <v>1.3</v>
      </c>
      <c r="Y88">
        <v>3</v>
      </c>
      <c r="Z88">
        <v>7</v>
      </c>
      <c r="AA88" s="9"/>
      <c r="AB88" s="9"/>
      <c r="AC88" s="9"/>
      <c r="AD88" s="9"/>
      <c r="AE88" s="10"/>
      <c r="AF88" s="9"/>
    </row>
    <row r="89" spans="7:32" x14ac:dyDescent="0.25">
      <c r="G89">
        <v>201712</v>
      </c>
      <c r="H89">
        <v>210102</v>
      </c>
      <c r="I89" t="s">
        <v>20</v>
      </c>
      <c r="J89">
        <v>1</v>
      </c>
      <c r="K89">
        <v>76</v>
      </c>
      <c r="L89">
        <v>0</v>
      </c>
      <c r="M89" t="s">
        <v>21</v>
      </c>
      <c r="N89" t="s">
        <v>21</v>
      </c>
      <c r="O89">
        <v>0</v>
      </c>
      <c r="P89">
        <v>0</v>
      </c>
      <c r="Q89">
        <v>8.64</v>
      </c>
      <c r="R89">
        <v>1</v>
      </c>
      <c r="S89">
        <v>201702</v>
      </c>
      <c r="T89">
        <v>999999</v>
      </c>
      <c r="U89">
        <v>4</v>
      </c>
      <c r="V89">
        <v>1</v>
      </c>
      <c r="W89">
        <v>1</v>
      </c>
      <c r="X89">
        <v>0.75</v>
      </c>
      <c r="Y89">
        <v>3</v>
      </c>
      <c r="Z89">
        <v>4</v>
      </c>
      <c r="AA89" s="9"/>
      <c r="AB89" s="9"/>
      <c r="AC89" s="9"/>
      <c r="AD89" s="9"/>
      <c r="AE89" s="10"/>
      <c r="AF89" s="9"/>
    </row>
    <row r="90" spans="7:32" x14ac:dyDescent="0.25">
      <c r="G90">
        <v>201712</v>
      </c>
      <c r="H90">
        <v>210102</v>
      </c>
      <c r="I90" t="s">
        <v>20</v>
      </c>
      <c r="J90">
        <v>1</v>
      </c>
      <c r="K90">
        <v>89</v>
      </c>
      <c r="L90">
        <v>0</v>
      </c>
      <c r="M90" t="s">
        <v>21</v>
      </c>
      <c r="N90" t="s">
        <v>21</v>
      </c>
      <c r="O90">
        <v>0</v>
      </c>
      <c r="P90">
        <v>0</v>
      </c>
      <c r="Q90">
        <v>8.64</v>
      </c>
      <c r="R90">
        <v>1</v>
      </c>
      <c r="S90">
        <v>201702</v>
      </c>
      <c r="T90">
        <v>999999</v>
      </c>
      <c r="U90">
        <v>4</v>
      </c>
      <c r="V90">
        <v>1</v>
      </c>
      <c r="W90">
        <v>1</v>
      </c>
      <c r="X90">
        <v>1.0900000000000001</v>
      </c>
      <c r="Y90">
        <v>3</v>
      </c>
      <c r="Z90">
        <v>4</v>
      </c>
      <c r="AA90" s="9"/>
      <c r="AB90" s="9"/>
      <c r="AC90" s="9"/>
      <c r="AD90" s="9"/>
      <c r="AE90" s="10"/>
      <c r="AF90" s="9"/>
    </row>
    <row r="91" spans="7:32" x14ac:dyDescent="0.25">
      <c r="G91">
        <v>201712</v>
      </c>
      <c r="H91">
        <v>210102</v>
      </c>
      <c r="I91" t="s">
        <v>20</v>
      </c>
      <c r="J91">
        <v>3</v>
      </c>
      <c r="K91">
        <v>15</v>
      </c>
      <c r="L91">
        <v>1.1000000000000001</v>
      </c>
      <c r="O91">
        <v>1.1000000000000001</v>
      </c>
      <c r="P91">
        <v>9.5000000000000001E-2</v>
      </c>
      <c r="Q91">
        <v>8.64</v>
      </c>
      <c r="R91">
        <v>1</v>
      </c>
      <c r="S91">
        <v>201702</v>
      </c>
      <c r="T91">
        <v>999999</v>
      </c>
      <c r="U91">
        <v>4</v>
      </c>
      <c r="V91">
        <v>1</v>
      </c>
      <c r="W91">
        <v>1</v>
      </c>
      <c r="X91">
        <v>1</v>
      </c>
      <c r="Y91">
        <v>3</v>
      </c>
      <c r="Z91">
        <v>4</v>
      </c>
      <c r="AA91" s="9"/>
      <c r="AB91" s="9"/>
      <c r="AC91" s="9"/>
      <c r="AD91" s="9"/>
      <c r="AE91" s="10"/>
      <c r="AF91" s="9"/>
    </row>
    <row r="92" spans="7:32" x14ac:dyDescent="0.25">
      <c r="G92">
        <v>201712</v>
      </c>
      <c r="H92">
        <v>210102</v>
      </c>
      <c r="I92" t="s">
        <v>20</v>
      </c>
      <c r="J92">
        <v>3</v>
      </c>
      <c r="K92">
        <v>80</v>
      </c>
      <c r="L92">
        <v>1.0900000000000001</v>
      </c>
      <c r="O92">
        <v>1</v>
      </c>
      <c r="P92">
        <v>0</v>
      </c>
      <c r="Q92">
        <v>8.64</v>
      </c>
      <c r="R92">
        <v>1</v>
      </c>
      <c r="S92">
        <v>201702</v>
      </c>
      <c r="T92">
        <v>999999</v>
      </c>
      <c r="U92">
        <v>4</v>
      </c>
      <c r="V92">
        <v>1</v>
      </c>
      <c r="W92">
        <v>1</v>
      </c>
      <c r="X92">
        <v>1.0900000000000001</v>
      </c>
      <c r="Y92">
        <v>3</v>
      </c>
      <c r="Z92">
        <v>4</v>
      </c>
      <c r="AA92" s="9"/>
      <c r="AB92" s="9"/>
      <c r="AC92" s="9"/>
      <c r="AD92" s="9"/>
      <c r="AE92" s="10"/>
      <c r="AF92" s="9"/>
    </row>
    <row r="93" spans="7:32" x14ac:dyDescent="0.25">
      <c r="G93">
        <v>201712</v>
      </c>
      <c r="H93">
        <v>210102</v>
      </c>
      <c r="I93" t="s">
        <v>20</v>
      </c>
      <c r="J93">
        <v>3</v>
      </c>
      <c r="K93">
        <v>91</v>
      </c>
      <c r="L93">
        <v>1.55</v>
      </c>
      <c r="O93">
        <v>1</v>
      </c>
      <c r="P93">
        <v>0</v>
      </c>
      <c r="Q93">
        <v>8.64</v>
      </c>
      <c r="R93">
        <v>1</v>
      </c>
      <c r="S93">
        <v>201702</v>
      </c>
      <c r="T93">
        <v>999999</v>
      </c>
      <c r="U93">
        <v>4</v>
      </c>
      <c r="V93">
        <v>2</v>
      </c>
      <c r="W93">
        <v>1</v>
      </c>
      <c r="X93">
        <v>1.55</v>
      </c>
      <c r="Y93">
        <v>3</v>
      </c>
      <c r="Z93">
        <v>4</v>
      </c>
      <c r="AA93" s="9"/>
      <c r="AB93" s="9"/>
      <c r="AC93" s="9"/>
      <c r="AD93" s="9"/>
      <c r="AE93" s="10"/>
      <c r="AF93" s="9"/>
    </row>
    <row r="94" spans="7:32" x14ac:dyDescent="0.25">
      <c r="G94">
        <v>201712</v>
      </c>
      <c r="H94">
        <v>210102</v>
      </c>
      <c r="I94" t="s">
        <v>20</v>
      </c>
      <c r="J94">
        <v>3</v>
      </c>
      <c r="K94">
        <v>94</v>
      </c>
      <c r="L94">
        <v>1.0900000000000001</v>
      </c>
      <c r="O94">
        <v>0.78400000000000003</v>
      </c>
      <c r="P94">
        <v>-0.24299999999999999</v>
      </c>
      <c r="Q94">
        <v>8.64</v>
      </c>
      <c r="R94">
        <v>1</v>
      </c>
      <c r="S94">
        <v>201702</v>
      </c>
      <c r="T94">
        <v>999999</v>
      </c>
      <c r="U94">
        <v>4</v>
      </c>
      <c r="V94">
        <v>1</v>
      </c>
      <c r="W94">
        <v>1</v>
      </c>
      <c r="X94">
        <v>1.39</v>
      </c>
      <c r="Y94">
        <v>3</v>
      </c>
      <c r="Z94">
        <v>4</v>
      </c>
      <c r="AA94" s="9"/>
      <c r="AB94" s="9"/>
      <c r="AC94" s="9"/>
      <c r="AD94" s="9"/>
      <c r="AE94" s="10"/>
      <c r="AF94" s="9"/>
    </row>
    <row r="95" spans="7:32" x14ac:dyDescent="0.25">
      <c r="G95">
        <v>201712</v>
      </c>
      <c r="H95">
        <v>210102</v>
      </c>
      <c r="I95" t="s">
        <v>20</v>
      </c>
      <c r="J95">
        <v>3</v>
      </c>
      <c r="K95">
        <v>801</v>
      </c>
      <c r="L95">
        <v>1.1000000000000001</v>
      </c>
      <c r="O95">
        <v>0.91700000000000004</v>
      </c>
      <c r="P95">
        <v>-8.6999999999999994E-2</v>
      </c>
      <c r="Q95">
        <v>8.64</v>
      </c>
      <c r="R95">
        <v>1</v>
      </c>
      <c r="S95">
        <v>201702</v>
      </c>
      <c r="T95">
        <v>999999</v>
      </c>
      <c r="U95">
        <v>4</v>
      </c>
      <c r="V95">
        <v>1</v>
      </c>
      <c r="W95">
        <v>1</v>
      </c>
      <c r="X95">
        <v>1.2</v>
      </c>
      <c r="Y95">
        <v>3</v>
      </c>
      <c r="Z95">
        <v>4</v>
      </c>
      <c r="AA95" s="9"/>
      <c r="AB95" s="9"/>
      <c r="AC95" s="9"/>
      <c r="AD95" s="9"/>
      <c r="AE95" s="10"/>
      <c r="AF95" s="9"/>
    </row>
    <row r="96" spans="7:32" x14ac:dyDescent="0.25">
      <c r="G96">
        <v>201712</v>
      </c>
      <c r="H96">
        <v>210102</v>
      </c>
      <c r="I96" t="s">
        <v>20</v>
      </c>
      <c r="J96">
        <v>3</v>
      </c>
      <c r="K96">
        <v>802</v>
      </c>
      <c r="L96">
        <v>1.39</v>
      </c>
      <c r="O96">
        <v>1</v>
      </c>
      <c r="P96">
        <v>0</v>
      </c>
      <c r="Q96">
        <v>8.64</v>
      </c>
      <c r="R96">
        <v>1</v>
      </c>
      <c r="S96">
        <v>201702</v>
      </c>
      <c r="T96">
        <v>999999</v>
      </c>
      <c r="U96">
        <v>4</v>
      </c>
      <c r="V96">
        <v>1</v>
      </c>
      <c r="W96">
        <v>1</v>
      </c>
      <c r="X96">
        <v>1.39</v>
      </c>
      <c r="Y96">
        <v>3</v>
      </c>
      <c r="Z96">
        <v>4</v>
      </c>
      <c r="AA96" s="9"/>
      <c r="AB96" s="9"/>
      <c r="AC96" s="9"/>
      <c r="AD96" s="9"/>
      <c r="AE96" s="10"/>
      <c r="AF96" s="9"/>
    </row>
    <row r="97" spans="7:32" x14ac:dyDescent="0.25">
      <c r="G97">
        <v>201712</v>
      </c>
      <c r="H97">
        <v>210102</v>
      </c>
      <c r="I97" t="s">
        <v>20</v>
      </c>
      <c r="J97">
        <v>3</v>
      </c>
      <c r="K97">
        <v>803</v>
      </c>
      <c r="L97">
        <v>1</v>
      </c>
      <c r="O97">
        <v>0.83299999999999996</v>
      </c>
      <c r="P97">
        <v>-0.182</v>
      </c>
      <c r="Q97">
        <v>8.64</v>
      </c>
      <c r="R97">
        <v>1</v>
      </c>
      <c r="S97">
        <v>201702</v>
      </c>
      <c r="T97">
        <v>999999</v>
      </c>
      <c r="U97">
        <v>4</v>
      </c>
      <c r="V97">
        <v>1</v>
      </c>
      <c r="W97">
        <v>1</v>
      </c>
      <c r="X97">
        <v>1.2</v>
      </c>
      <c r="Y97">
        <v>3</v>
      </c>
      <c r="Z97">
        <v>4</v>
      </c>
      <c r="AA97" s="9"/>
      <c r="AB97" s="9"/>
      <c r="AC97" s="9"/>
      <c r="AD97" s="9"/>
      <c r="AE97" s="10"/>
      <c r="AF97" s="9"/>
    </row>
    <row r="98" spans="7:32" x14ac:dyDescent="0.25">
      <c r="G98">
        <v>201712</v>
      </c>
      <c r="H98">
        <v>210102</v>
      </c>
      <c r="I98" t="s">
        <v>20</v>
      </c>
      <c r="J98">
        <v>3</v>
      </c>
      <c r="K98">
        <v>807</v>
      </c>
      <c r="L98">
        <v>1</v>
      </c>
      <c r="O98">
        <v>1</v>
      </c>
      <c r="P98">
        <v>0</v>
      </c>
      <c r="Q98">
        <v>8.64</v>
      </c>
      <c r="R98">
        <v>1</v>
      </c>
      <c r="S98">
        <v>201702</v>
      </c>
      <c r="T98">
        <v>999999</v>
      </c>
      <c r="U98">
        <v>4</v>
      </c>
      <c r="V98">
        <v>1</v>
      </c>
      <c r="W98">
        <v>1</v>
      </c>
      <c r="X98">
        <v>1</v>
      </c>
      <c r="Y98">
        <v>3</v>
      </c>
      <c r="Z98">
        <v>4</v>
      </c>
      <c r="AA98" s="9"/>
      <c r="AB98" s="9"/>
      <c r="AC98" s="9"/>
      <c r="AD98" s="9"/>
      <c r="AE98" s="10"/>
      <c r="AF98" s="9"/>
    </row>
    <row r="99" spans="7:32" x14ac:dyDescent="0.25">
      <c r="G99">
        <v>201712</v>
      </c>
      <c r="H99">
        <v>210102</v>
      </c>
      <c r="I99" t="s">
        <v>20</v>
      </c>
      <c r="J99">
        <v>3</v>
      </c>
      <c r="K99">
        <v>808</v>
      </c>
      <c r="L99">
        <v>1.1000000000000001</v>
      </c>
      <c r="O99">
        <v>1.1000000000000001</v>
      </c>
      <c r="P99">
        <v>9.5000000000000001E-2</v>
      </c>
      <c r="Q99">
        <v>8.64</v>
      </c>
      <c r="R99">
        <v>1</v>
      </c>
      <c r="S99">
        <v>201702</v>
      </c>
      <c r="T99">
        <v>999999</v>
      </c>
      <c r="U99">
        <v>4</v>
      </c>
      <c r="V99">
        <v>1</v>
      </c>
      <c r="W99">
        <v>2</v>
      </c>
      <c r="X99">
        <v>1</v>
      </c>
      <c r="Y99">
        <v>3</v>
      </c>
      <c r="Z99">
        <v>4</v>
      </c>
      <c r="AA99" s="9"/>
      <c r="AB99" s="9"/>
      <c r="AC99" s="9"/>
      <c r="AD99" s="9"/>
      <c r="AE99" s="10"/>
      <c r="AF99" s="9"/>
    </row>
    <row r="100" spans="7:32" x14ac:dyDescent="0.25">
      <c r="G100">
        <v>201712</v>
      </c>
      <c r="H100">
        <v>210102</v>
      </c>
      <c r="I100" t="s">
        <v>20</v>
      </c>
      <c r="J100">
        <v>3</v>
      </c>
      <c r="K100">
        <v>814</v>
      </c>
      <c r="L100">
        <v>1.6</v>
      </c>
      <c r="O100">
        <v>1.0669999999999999</v>
      </c>
      <c r="P100">
        <v>6.5000000000000002E-2</v>
      </c>
      <c r="Q100">
        <v>8.64</v>
      </c>
      <c r="R100">
        <v>1</v>
      </c>
      <c r="S100">
        <v>201702</v>
      </c>
      <c r="T100">
        <v>999999</v>
      </c>
      <c r="U100">
        <v>4</v>
      </c>
      <c r="V100">
        <v>1</v>
      </c>
      <c r="W100">
        <v>1</v>
      </c>
      <c r="X100">
        <v>1.5</v>
      </c>
      <c r="Y100">
        <v>3</v>
      </c>
      <c r="Z100">
        <v>4</v>
      </c>
      <c r="AA100" s="9"/>
      <c r="AB100" s="9"/>
      <c r="AC100" s="9"/>
      <c r="AD100" s="9"/>
      <c r="AE100" s="10"/>
      <c r="AF100" s="9"/>
    </row>
    <row r="101" spans="7:32" x14ac:dyDescent="0.25">
      <c r="G101">
        <v>201712</v>
      </c>
      <c r="H101">
        <v>210102</v>
      </c>
      <c r="I101" t="s">
        <v>20</v>
      </c>
      <c r="J101">
        <v>3</v>
      </c>
      <c r="K101">
        <v>941</v>
      </c>
      <c r="L101">
        <v>1.3</v>
      </c>
      <c r="O101">
        <v>1</v>
      </c>
      <c r="P101">
        <v>0</v>
      </c>
      <c r="Q101">
        <v>8.64</v>
      </c>
      <c r="R101">
        <v>1</v>
      </c>
      <c r="S101">
        <v>201702</v>
      </c>
      <c r="T101">
        <v>999999</v>
      </c>
      <c r="U101">
        <v>4</v>
      </c>
      <c r="V101">
        <v>1</v>
      </c>
      <c r="W101">
        <v>1</v>
      </c>
      <c r="X101">
        <v>1.3</v>
      </c>
      <c r="Y101">
        <v>3</v>
      </c>
      <c r="Z101">
        <v>4</v>
      </c>
      <c r="AA101" s="9"/>
      <c r="AB101" s="9"/>
      <c r="AC101" s="9"/>
      <c r="AD101" s="9"/>
      <c r="AE101" s="10"/>
      <c r="AF101" s="9"/>
    </row>
    <row r="102" spans="7:32" x14ac:dyDescent="0.25">
      <c r="G102">
        <v>201712</v>
      </c>
      <c r="H102">
        <v>210102</v>
      </c>
      <c r="I102" t="s">
        <v>20</v>
      </c>
      <c r="J102">
        <v>1</v>
      </c>
      <c r="K102">
        <v>50</v>
      </c>
      <c r="L102">
        <v>0</v>
      </c>
      <c r="M102" t="s">
        <v>21</v>
      </c>
      <c r="N102" t="s">
        <v>21</v>
      </c>
      <c r="O102">
        <v>0</v>
      </c>
      <c r="P102">
        <v>0</v>
      </c>
      <c r="Q102">
        <v>8.1300000000000008</v>
      </c>
      <c r="R102">
        <v>1</v>
      </c>
      <c r="S102">
        <v>201702</v>
      </c>
      <c r="T102">
        <v>999999</v>
      </c>
      <c r="U102">
        <v>8</v>
      </c>
      <c r="V102">
        <v>1</v>
      </c>
      <c r="W102">
        <v>1</v>
      </c>
      <c r="X102">
        <v>1</v>
      </c>
      <c r="Y102">
        <v>3</v>
      </c>
      <c r="Z102">
        <v>8</v>
      </c>
      <c r="AA102" s="9"/>
      <c r="AB102" s="9"/>
      <c r="AC102" s="9"/>
      <c r="AD102" s="9"/>
      <c r="AE102" s="10"/>
      <c r="AF102" s="9"/>
    </row>
    <row r="103" spans="7:32" x14ac:dyDescent="0.25">
      <c r="G103">
        <v>201712</v>
      </c>
      <c r="H103">
        <v>210102</v>
      </c>
      <c r="I103" t="s">
        <v>20</v>
      </c>
      <c r="J103">
        <v>3</v>
      </c>
      <c r="K103">
        <v>2</v>
      </c>
      <c r="L103">
        <v>1.75</v>
      </c>
      <c r="O103">
        <v>1.0609999999999999</v>
      </c>
      <c r="P103">
        <v>5.8999999999999997E-2</v>
      </c>
      <c r="Q103">
        <v>8.1300000000000008</v>
      </c>
      <c r="R103">
        <v>1</v>
      </c>
      <c r="S103">
        <v>201702</v>
      </c>
      <c r="T103">
        <v>999999</v>
      </c>
      <c r="U103">
        <v>8</v>
      </c>
      <c r="V103">
        <v>2</v>
      </c>
      <c r="W103">
        <v>1</v>
      </c>
      <c r="X103">
        <v>1.65</v>
      </c>
      <c r="Y103">
        <v>3</v>
      </c>
      <c r="Z103">
        <v>8</v>
      </c>
      <c r="AA103" s="9"/>
      <c r="AB103" s="9"/>
      <c r="AC103" s="9"/>
      <c r="AD103" s="9"/>
      <c r="AE103" s="10"/>
      <c r="AF103" s="9"/>
    </row>
    <row r="104" spans="7:32" x14ac:dyDescent="0.25">
      <c r="G104">
        <v>201712</v>
      </c>
      <c r="H104">
        <v>210102</v>
      </c>
      <c r="I104" t="s">
        <v>20</v>
      </c>
      <c r="J104">
        <v>3</v>
      </c>
      <c r="K104">
        <v>33</v>
      </c>
      <c r="L104">
        <v>1.65</v>
      </c>
      <c r="O104">
        <v>1.0309999999999999</v>
      </c>
      <c r="P104">
        <v>3.1E-2</v>
      </c>
      <c r="Q104">
        <v>8.1300000000000008</v>
      </c>
      <c r="R104">
        <v>1</v>
      </c>
      <c r="S104">
        <v>201702</v>
      </c>
      <c r="T104">
        <v>999999</v>
      </c>
      <c r="U104">
        <v>8</v>
      </c>
      <c r="V104">
        <v>1</v>
      </c>
      <c r="W104">
        <v>1</v>
      </c>
      <c r="X104">
        <v>1.6</v>
      </c>
      <c r="Y104">
        <v>3</v>
      </c>
      <c r="Z104">
        <v>8</v>
      </c>
      <c r="AA104" s="9"/>
      <c r="AB104" s="9"/>
      <c r="AC104" s="9"/>
      <c r="AD104" s="9"/>
      <c r="AE104" s="10"/>
      <c r="AF104" s="9"/>
    </row>
    <row r="105" spans="7:32" x14ac:dyDescent="0.25">
      <c r="G105">
        <v>201712</v>
      </c>
      <c r="H105">
        <v>210102</v>
      </c>
      <c r="I105" t="s">
        <v>20</v>
      </c>
      <c r="J105">
        <v>3</v>
      </c>
      <c r="K105">
        <v>47</v>
      </c>
      <c r="L105">
        <v>1.0900000000000001</v>
      </c>
      <c r="O105">
        <v>0.95099999999999996</v>
      </c>
      <c r="P105">
        <v>-0.05</v>
      </c>
      <c r="Q105">
        <v>8.1300000000000008</v>
      </c>
      <c r="R105">
        <v>1</v>
      </c>
      <c r="S105">
        <v>201708</v>
      </c>
      <c r="T105">
        <v>999999</v>
      </c>
      <c r="U105">
        <v>8</v>
      </c>
      <c r="V105">
        <v>1</v>
      </c>
      <c r="W105">
        <v>1</v>
      </c>
      <c r="X105">
        <v>1.1459999999999999</v>
      </c>
      <c r="Y105">
        <v>4</v>
      </c>
      <c r="Z105">
        <v>8</v>
      </c>
      <c r="AA105" s="9"/>
      <c r="AB105" s="9"/>
      <c r="AC105" s="9"/>
      <c r="AD105" s="9"/>
      <c r="AE105" s="10"/>
      <c r="AF105" s="9"/>
    </row>
    <row r="106" spans="7:32" x14ac:dyDescent="0.25">
      <c r="G106">
        <v>201712</v>
      </c>
      <c r="H106">
        <v>210102</v>
      </c>
      <c r="I106" t="s">
        <v>20</v>
      </c>
      <c r="J106">
        <v>3</v>
      </c>
      <c r="K106">
        <v>67</v>
      </c>
      <c r="L106">
        <v>1.1000000000000001</v>
      </c>
      <c r="O106">
        <v>1.1000000000000001</v>
      </c>
      <c r="P106">
        <v>9.5000000000000001E-2</v>
      </c>
      <c r="Q106">
        <v>8.1300000000000008</v>
      </c>
      <c r="R106">
        <v>1</v>
      </c>
      <c r="S106">
        <v>201702</v>
      </c>
      <c r="T106">
        <v>999999</v>
      </c>
      <c r="U106">
        <v>8</v>
      </c>
      <c r="V106">
        <v>1</v>
      </c>
      <c r="W106">
        <v>1</v>
      </c>
      <c r="X106">
        <v>1</v>
      </c>
      <c r="Y106">
        <v>3</v>
      </c>
      <c r="Z106">
        <v>8</v>
      </c>
      <c r="AA106" s="9"/>
      <c r="AB106" s="9"/>
      <c r="AC106" s="9"/>
      <c r="AD106" s="9"/>
      <c r="AE106" s="10"/>
      <c r="AF106" s="9"/>
    </row>
    <row r="107" spans="7:32" x14ac:dyDescent="0.25">
      <c r="G107">
        <v>201712</v>
      </c>
      <c r="H107">
        <v>210102</v>
      </c>
      <c r="I107" t="s">
        <v>20</v>
      </c>
      <c r="J107">
        <v>3</v>
      </c>
      <c r="K107">
        <v>77</v>
      </c>
      <c r="L107">
        <v>1</v>
      </c>
      <c r="O107">
        <v>1</v>
      </c>
      <c r="P107">
        <v>0</v>
      </c>
      <c r="Q107">
        <v>8.1300000000000008</v>
      </c>
      <c r="R107">
        <v>1</v>
      </c>
      <c r="S107">
        <v>201702</v>
      </c>
      <c r="T107">
        <v>999999</v>
      </c>
      <c r="U107">
        <v>8</v>
      </c>
      <c r="V107">
        <v>1</v>
      </c>
      <c r="W107">
        <v>1</v>
      </c>
      <c r="X107">
        <v>1</v>
      </c>
      <c r="Y107">
        <v>3</v>
      </c>
      <c r="Z107">
        <v>8</v>
      </c>
      <c r="AA107" s="9"/>
      <c r="AB107" s="9"/>
      <c r="AC107" s="9"/>
      <c r="AD107" s="9"/>
      <c r="AE107" s="10"/>
      <c r="AF107" s="9"/>
    </row>
    <row r="108" spans="7:32" x14ac:dyDescent="0.25">
      <c r="G108">
        <v>201712</v>
      </c>
      <c r="H108">
        <v>210102</v>
      </c>
      <c r="I108" t="s">
        <v>20</v>
      </c>
      <c r="J108">
        <v>3</v>
      </c>
      <c r="K108">
        <v>801</v>
      </c>
      <c r="L108">
        <v>1.1000000000000001</v>
      </c>
      <c r="O108">
        <v>0.91700000000000004</v>
      </c>
      <c r="P108">
        <v>-8.6999999999999994E-2</v>
      </c>
      <c r="Q108">
        <v>8.1300000000000008</v>
      </c>
      <c r="R108">
        <v>1</v>
      </c>
      <c r="S108">
        <v>201702</v>
      </c>
      <c r="T108">
        <v>999999</v>
      </c>
      <c r="U108">
        <v>8</v>
      </c>
      <c r="V108">
        <v>1</v>
      </c>
      <c r="W108">
        <v>2</v>
      </c>
      <c r="X108">
        <v>1.2</v>
      </c>
      <c r="Y108">
        <v>3</v>
      </c>
      <c r="Z108">
        <v>8</v>
      </c>
      <c r="AA108" s="9"/>
      <c r="AB108" s="9"/>
      <c r="AC108" s="9"/>
      <c r="AD108" s="9"/>
      <c r="AE108" s="10"/>
      <c r="AF108" s="9"/>
    </row>
    <row r="109" spans="7:32" x14ac:dyDescent="0.25">
      <c r="G109">
        <v>201712</v>
      </c>
      <c r="H109">
        <v>210102</v>
      </c>
      <c r="I109" t="s">
        <v>20</v>
      </c>
      <c r="J109">
        <v>3</v>
      </c>
      <c r="K109">
        <v>802</v>
      </c>
      <c r="L109">
        <v>1.0900000000000001</v>
      </c>
      <c r="O109">
        <v>1</v>
      </c>
      <c r="P109">
        <v>0</v>
      </c>
      <c r="Q109">
        <v>8.1300000000000008</v>
      </c>
      <c r="R109">
        <v>1</v>
      </c>
      <c r="S109">
        <v>201702</v>
      </c>
      <c r="T109">
        <v>999999</v>
      </c>
      <c r="U109">
        <v>8</v>
      </c>
      <c r="V109">
        <v>1</v>
      </c>
      <c r="W109">
        <v>1</v>
      </c>
      <c r="X109">
        <v>1.0900000000000001</v>
      </c>
      <c r="Y109">
        <v>3</v>
      </c>
      <c r="Z109">
        <v>8</v>
      </c>
      <c r="AA109" s="9"/>
      <c r="AB109" s="9"/>
      <c r="AC109" s="9"/>
      <c r="AD109" s="9"/>
      <c r="AE109" s="10"/>
      <c r="AF109" s="9"/>
    </row>
    <row r="110" spans="7:32" x14ac:dyDescent="0.25">
      <c r="G110">
        <v>201712</v>
      </c>
      <c r="H110">
        <v>210102</v>
      </c>
      <c r="I110" t="s">
        <v>20</v>
      </c>
      <c r="J110">
        <v>3</v>
      </c>
      <c r="K110">
        <v>803</v>
      </c>
      <c r="L110">
        <v>1</v>
      </c>
      <c r="M110" t="s">
        <v>22</v>
      </c>
      <c r="N110" t="s">
        <v>22</v>
      </c>
      <c r="O110">
        <v>0.83299999999999996</v>
      </c>
      <c r="P110">
        <v>-0.182</v>
      </c>
      <c r="Q110">
        <v>8.1300000000000008</v>
      </c>
      <c r="R110">
        <v>1</v>
      </c>
      <c r="S110">
        <v>201702</v>
      </c>
      <c r="T110">
        <v>999999</v>
      </c>
      <c r="U110">
        <v>8</v>
      </c>
      <c r="V110">
        <v>1</v>
      </c>
      <c r="W110">
        <v>1</v>
      </c>
      <c r="X110">
        <v>1.2</v>
      </c>
      <c r="Y110">
        <v>3</v>
      </c>
      <c r="Z110">
        <v>8</v>
      </c>
      <c r="AA110" s="9"/>
      <c r="AB110" s="9"/>
      <c r="AC110" s="9"/>
      <c r="AD110" s="9"/>
      <c r="AE110" s="10"/>
      <c r="AF110" s="9"/>
    </row>
    <row r="111" spans="7:32" x14ac:dyDescent="0.25">
      <c r="G111">
        <v>201712</v>
      </c>
      <c r="H111">
        <v>210102</v>
      </c>
      <c r="I111" t="s">
        <v>20</v>
      </c>
      <c r="J111">
        <v>3</v>
      </c>
      <c r="K111">
        <v>807</v>
      </c>
      <c r="L111">
        <v>1</v>
      </c>
      <c r="O111">
        <v>1</v>
      </c>
      <c r="P111">
        <v>0</v>
      </c>
      <c r="Q111">
        <v>8.1300000000000008</v>
      </c>
      <c r="R111">
        <v>1</v>
      </c>
      <c r="S111">
        <v>201702</v>
      </c>
      <c r="T111">
        <v>999999</v>
      </c>
      <c r="U111">
        <v>8</v>
      </c>
      <c r="V111">
        <v>1</v>
      </c>
      <c r="W111">
        <v>2</v>
      </c>
      <c r="X111">
        <v>1</v>
      </c>
      <c r="Y111">
        <v>3</v>
      </c>
      <c r="Z111">
        <v>8</v>
      </c>
      <c r="AA111" s="9"/>
      <c r="AB111" s="9"/>
      <c r="AC111" s="9"/>
      <c r="AD111" s="9"/>
      <c r="AE111" s="10"/>
      <c r="AF111" s="9"/>
    </row>
    <row r="112" spans="7:32" x14ac:dyDescent="0.25">
      <c r="G112">
        <v>201712</v>
      </c>
      <c r="H112">
        <v>210102</v>
      </c>
      <c r="I112" t="s">
        <v>20</v>
      </c>
      <c r="J112">
        <v>3</v>
      </c>
      <c r="K112">
        <v>808</v>
      </c>
      <c r="L112">
        <v>1.1000000000000001</v>
      </c>
      <c r="O112">
        <v>1.1000000000000001</v>
      </c>
      <c r="P112">
        <v>9.5000000000000001E-2</v>
      </c>
      <c r="Q112">
        <v>8.1300000000000008</v>
      </c>
      <c r="R112">
        <v>1</v>
      </c>
      <c r="S112">
        <v>201702</v>
      </c>
      <c r="T112">
        <v>999999</v>
      </c>
      <c r="U112">
        <v>8</v>
      </c>
      <c r="V112">
        <v>1</v>
      </c>
      <c r="W112">
        <v>2</v>
      </c>
      <c r="X112">
        <v>1</v>
      </c>
      <c r="Y112">
        <v>3</v>
      </c>
      <c r="Z112">
        <v>8</v>
      </c>
      <c r="AA112" s="9"/>
      <c r="AB112" s="9"/>
      <c r="AC112" s="9"/>
      <c r="AD112" s="9"/>
      <c r="AE112" s="10"/>
      <c r="AF112" s="9"/>
    </row>
    <row r="113" spans="7:32" x14ac:dyDescent="0.25">
      <c r="G113">
        <v>201712</v>
      </c>
      <c r="H113">
        <v>210102</v>
      </c>
      <c r="I113" t="s">
        <v>20</v>
      </c>
      <c r="J113">
        <v>3</v>
      </c>
      <c r="K113">
        <v>814</v>
      </c>
      <c r="L113">
        <v>1.68</v>
      </c>
      <c r="O113">
        <v>1.1200000000000001</v>
      </c>
      <c r="P113">
        <v>0.113</v>
      </c>
      <c r="Q113">
        <v>8.1300000000000008</v>
      </c>
      <c r="R113">
        <v>1</v>
      </c>
      <c r="S113">
        <v>201702</v>
      </c>
      <c r="T113">
        <v>999999</v>
      </c>
      <c r="U113">
        <v>8</v>
      </c>
      <c r="V113">
        <v>1</v>
      </c>
      <c r="W113">
        <v>1</v>
      </c>
      <c r="X113">
        <v>1.5</v>
      </c>
      <c r="Y113">
        <v>3</v>
      </c>
      <c r="Z113">
        <v>8</v>
      </c>
      <c r="AA113" s="9"/>
      <c r="AB113" s="9"/>
      <c r="AC113" s="9"/>
      <c r="AD113" s="9"/>
      <c r="AE113" s="10"/>
      <c r="AF113" s="9"/>
    </row>
    <row r="114" spans="7:32" x14ac:dyDescent="0.25">
      <c r="G114">
        <v>201712</v>
      </c>
      <c r="H114">
        <v>210102</v>
      </c>
      <c r="I114" t="s">
        <v>20</v>
      </c>
      <c r="J114">
        <v>3</v>
      </c>
      <c r="K114">
        <v>941</v>
      </c>
      <c r="L114">
        <v>1.3</v>
      </c>
      <c r="O114">
        <v>1</v>
      </c>
      <c r="P114">
        <v>0</v>
      </c>
      <c r="Q114">
        <v>8.1300000000000008</v>
      </c>
      <c r="R114">
        <v>1</v>
      </c>
      <c r="S114">
        <v>201702</v>
      </c>
      <c r="T114">
        <v>999999</v>
      </c>
      <c r="U114">
        <v>8</v>
      </c>
      <c r="V114">
        <v>1</v>
      </c>
      <c r="W114">
        <v>1</v>
      </c>
      <c r="X114">
        <v>1.3</v>
      </c>
      <c r="Y114">
        <v>3</v>
      </c>
      <c r="Z114">
        <v>8</v>
      </c>
      <c r="AA114" s="9"/>
      <c r="AB114" s="9"/>
      <c r="AC114" s="9"/>
      <c r="AD114" s="9"/>
      <c r="AE114" s="10"/>
      <c r="AF114" s="9"/>
    </row>
    <row r="115" spans="7:32" x14ac:dyDescent="0.25">
      <c r="G115">
        <v>201712</v>
      </c>
      <c r="H115">
        <v>210102</v>
      </c>
      <c r="I115" t="s">
        <v>20</v>
      </c>
      <c r="J115">
        <v>1</v>
      </c>
      <c r="K115">
        <v>52</v>
      </c>
      <c r="L115">
        <v>0</v>
      </c>
      <c r="M115" t="s">
        <v>21</v>
      </c>
      <c r="N115" t="s">
        <v>21</v>
      </c>
      <c r="O115">
        <v>0</v>
      </c>
      <c r="P115">
        <v>0</v>
      </c>
      <c r="Q115">
        <v>7.6</v>
      </c>
      <c r="R115">
        <v>1</v>
      </c>
      <c r="S115">
        <v>201702</v>
      </c>
      <c r="T115">
        <v>999999</v>
      </c>
      <c r="U115">
        <v>6</v>
      </c>
      <c r="V115">
        <v>2</v>
      </c>
      <c r="W115">
        <v>1</v>
      </c>
      <c r="X115">
        <v>1.7</v>
      </c>
      <c r="Y115">
        <v>3</v>
      </c>
      <c r="Z115">
        <v>6</v>
      </c>
      <c r="AA115" s="9"/>
      <c r="AB115" s="9"/>
      <c r="AC115" s="9"/>
      <c r="AD115" s="9"/>
      <c r="AE115" s="10"/>
      <c r="AF115" s="9"/>
    </row>
    <row r="116" spans="7:32" x14ac:dyDescent="0.25">
      <c r="G116">
        <v>201712</v>
      </c>
      <c r="H116">
        <v>210102</v>
      </c>
      <c r="I116" t="s">
        <v>20</v>
      </c>
      <c r="J116">
        <v>1</v>
      </c>
      <c r="K116">
        <v>62</v>
      </c>
      <c r="L116">
        <v>0</v>
      </c>
      <c r="M116" t="s">
        <v>21</v>
      </c>
      <c r="N116" t="s">
        <v>21</v>
      </c>
      <c r="O116">
        <v>0</v>
      </c>
      <c r="P116">
        <v>0</v>
      </c>
      <c r="Q116">
        <v>7.6</v>
      </c>
      <c r="R116">
        <v>1</v>
      </c>
      <c r="S116">
        <v>201704</v>
      </c>
      <c r="T116">
        <v>999999</v>
      </c>
      <c r="U116">
        <v>6</v>
      </c>
      <c r="V116">
        <v>1</v>
      </c>
      <c r="W116">
        <v>1</v>
      </c>
      <c r="X116">
        <v>1.125</v>
      </c>
      <c r="Y116">
        <v>4</v>
      </c>
      <c r="Z116">
        <v>6</v>
      </c>
      <c r="AA116" s="9"/>
      <c r="AB116" s="9"/>
      <c r="AC116" s="9"/>
      <c r="AD116" s="9"/>
      <c r="AE116" s="10"/>
      <c r="AF116" s="9"/>
    </row>
    <row r="117" spans="7:32" x14ac:dyDescent="0.25">
      <c r="G117">
        <v>201712</v>
      </c>
      <c r="H117">
        <v>210102</v>
      </c>
      <c r="I117" t="s">
        <v>20</v>
      </c>
      <c r="J117">
        <v>1</v>
      </c>
      <c r="K117">
        <v>814</v>
      </c>
      <c r="L117">
        <v>0</v>
      </c>
      <c r="M117" t="s">
        <v>21</v>
      </c>
      <c r="N117" t="s">
        <v>21</v>
      </c>
      <c r="O117">
        <v>0</v>
      </c>
      <c r="P117">
        <v>0</v>
      </c>
      <c r="Q117">
        <v>7.6</v>
      </c>
      <c r="R117">
        <v>1</v>
      </c>
      <c r="S117">
        <v>201704</v>
      </c>
      <c r="T117">
        <v>999999</v>
      </c>
      <c r="U117">
        <v>6</v>
      </c>
      <c r="V117">
        <v>1</v>
      </c>
      <c r="W117">
        <v>1</v>
      </c>
      <c r="X117">
        <v>1.548</v>
      </c>
      <c r="Y117">
        <v>4</v>
      </c>
      <c r="Z117">
        <v>6</v>
      </c>
      <c r="AA117" s="9"/>
      <c r="AB117" s="9"/>
      <c r="AC117" s="9"/>
      <c r="AD117" s="9"/>
      <c r="AE117" s="10"/>
      <c r="AF117" s="9"/>
    </row>
    <row r="118" spans="7:32" x14ac:dyDescent="0.25">
      <c r="G118">
        <v>201712</v>
      </c>
      <c r="H118">
        <v>210102</v>
      </c>
      <c r="I118" t="s">
        <v>20</v>
      </c>
      <c r="J118">
        <v>3</v>
      </c>
      <c r="K118">
        <v>44</v>
      </c>
      <c r="L118">
        <v>1.1000000000000001</v>
      </c>
      <c r="O118">
        <v>1</v>
      </c>
      <c r="P118">
        <v>0</v>
      </c>
      <c r="Q118">
        <v>7.6</v>
      </c>
      <c r="R118">
        <v>1</v>
      </c>
      <c r="S118">
        <v>201702</v>
      </c>
      <c r="T118">
        <v>999999</v>
      </c>
      <c r="U118">
        <v>6</v>
      </c>
      <c r="V118">
        <v>1</v>
      </c>
      <c r="W118">
        <v>1</v>
      </c>
      <c r="X118">
        <v>1.1000000000000001</v>
      </c>
      <c r="Y118">
        <v>3</v>
      </c>
      <c r="Z118">
        <v>6</v>
      </c>
      <c r="AA118" s="9"/>
      <c r="AB118" s="9"/>
      <c r="AC118" s="9"/>
      <c r="AD118" s="9"/>
      <c r="AE118" s="10"/>
      <c r="AF118" s="9"/>
    </row>
    <row r="119" spans="7:32" x14ac:dyDescent="0.25">
      <c r="G119">
        <v>201712</v>
      </c>
      <c r="H119">
        <v>210102</v>
      </c>
      <c r="I119" t="s">
        <v>20</v>
      </c>
      <c r="J119">
        <v>3</v>
      </c>
      <c r="K119">
        <v>92</v>
      </c>
      <c r="L119">
        <v>1.45</v>
      </c>
      <c r="O119">
        <v>0.97599999999999998</v>
      </c>
      <c r="P119">
        <v>-2.4E-2</v>
      </c>
      <c r="Q119">
        <v>7.6</v>
      </c>
      <c r="R119">
        <v>1</v>
      </c>
      <c r="S119">
        <v>201703</v>
      </c>
      <c r="T119">
        <v>999999</v>
      </c>
      <c r="U119">
        <v>6</v>
      </c>
      <c r="V119">
        <v>1</v>
      </c>
      <c r="W119">
        <v>1</v>
      </c>
      <c r="X119">
        <v>1.4850000000000001</v>
      </c>
      <c r="Y119">
        <v>4</v>
      </c>
      <c r="Z119">
        <v>6</v>
      </c>
      <c r="AA119" s="9"/>
      <c r="AB119" s="9"/>
      <c r="AC119" s="9"/>
      <c r="AD119" s="9"/>
      <c r="AE119" s="10"/>
      <c r="AF119" s="9"/>
    </row>
    <row r="120" spans="7:32" x14ac:dyDescent="0.25">
      <c r="G120">
        <v>201712</v>
      </c>
      <c r="H120">
        <v>210102</v>
      </c>
      <c r="I120" t="s">
        <v>20</v>
      </c>
      <c r="J120">
        <v>3</v>
      </c>
      <c r="K120">
        <v>801</v>
      </c>
      <c r="L120">
        <v>1.1000000000000001</v>
      </c>
      <c r="O120">
        <v>0.91700000000000004</v>
      </c>
      <c r="P120">
        <v>-8.6999999999999994E-2</v>
      </c>
      <c r="Q120">
        <v>7.6</v>
      </c>
      <c r="R120">
        <v>1</v>
      </c>
      <c r="S120">
        <v>201702</v>
      </c>
      <c r="T120">
        <v>999999</v>
      </c>
      <c r="U120">
        <v>6</v>
      </c>
      <c r="V120">
        <v>1</v>
      </c>
      <c r="W120">
        <v>1</v>
      </c>
      <c r="X120">
        <v>1.2</v>
      </c>
      <c r="Y120">
        <v>3</v>
      </c>
      <c r="Z120">
        <v>6</v>
      </c>
      <c r="AA120" s="9"/>
      <c r="AB120" s="9"/>
      <c r="AC120" s="9"/>
      <c r="AD120" s="9"/>
      <c r="AE120" s="10"/>
      <c r="AF120" s="9"/>
    </row>
    <row r="121" spans="7:32" x14ac:dyDescent="0.25">
      <c r="G121">
        <v>201712</v>
      </c>
      <c r="H121">
        <v>210102</v>
      </c>
      <c r="I121" t="s">
        <v>20</v>
      </c>
      <c r="J121">
        <v>3</v>
      </c>
      <c r="K121">
        <v>802</v>
      </c>
      <c r="L121">
        <v>1.39</v>
      </c>
      <c r="O121">
        <v>1</v>
      </c>
      <c r="P121">
        <v>0</v>
      </c>
      <c r="Q121">
        <v>7.6</v>
      </c>
      <c r="R121">
        <v>1</v>
      </c>
      <c r="S121">
        <v>201702</v>
      </c>
      <c r="T121">
        <v>999999</v>
      </c>
      <c r="U121">
        <v>6</v>
      </c>
      <c r="V121">
        <v>1</v>
      </c>
      <c r="W121">
        <v>1</v>
      </c>
      <c r="X121">
        <v>1.39</v>
      </c>
      <c r="Y121">
        <v>3</v>
      </c>
      <c r="Z121">
        <v>6</v>
      </c>
      <c r="AA121" s="9"/>
      <c r="AB121" s="9"/>
      <c r="AC121" s="9"/>
      <c r="AD121" s="9"/>
      <c r="AE121" s="10"/>
      <c r="AF121" s="9"/>
    </row>
    <row r="122" spans="7:32" x14ac:dyDescent="0.25">
      <c r="G122">
        <v>201712</v>
      </c>
      <c r="H122">
        <v>210102</v>
      </c>
      <c r="I122" t="s">
        <v>20</v>
      </c>
      <c r="J122">
        <v>3</v>
      </c>
      <c r="K122">
        <v>803</v>
      </c>
      <c r="L122">
        <v>1.1000000000000001</v>
      </c>
      <c r="M122" t="s">
        <v>25</v>
      </c>
      <c r="N122" t="s">
        <v>25</v>
      </c>
      <c r="O122">
        <v>0.91700000000000004</v>
      </c>
      <c r="P122">
        <v>-8.6999999999999994E-2</v>
      </c>
      <c r="Q122">
        <v>7.6</v>
      </c>
      <c r="R122">
        <v>1</v>
      </c>
      <c r="S122">
        <v>201702</v>
      </c>
      <c r="T122">
        <v>999999</v>
      </c>
      <c r="U122">
        <v>6</v>
      </c>
      <c r="V122">
        <v>1</v>
      </c>
      <c r="W122">
        <v>1</v>
      </c>
      <c r="X122">
        <v>1.2</v>
      </c>
      <c r="Y122">
        <v>3</v>
      </c>
      <c r="Z122">
        <v>6</v>
      </c>
      <c r="AA122" s="9"/>
      <c r="AB122" s="9"/>
      <c r="AC122" s="9"/>
      <c r="AD122" s="9"/>
      <c r="AE122" s="10"/>
      <c r="AF122" s="9"/>
    </row>
    <row r="123" spans="7:32" x14ac:dyDescent="0.25">
      <c r="G123">
        <v>201712</v>
      </c>
      <c r="H123">
        <v>210102</v>
      </c>
      <c r="I123" t="s">
        <v>20</v>
      </c>
      <c r="J123">
        <v>3</v>
      </c>
      <c r="K123">
        <v>807</v>
      </c>
      <c r="L123">
        <v>1</v>
      </c>
      <c r="O123">
        <v>1</v>
      </c>
      <c r="P123">
        <v>0</v>
      </c>
      <c r="Q123">
        <v>7.6</v>
      </c>
      <c r="R123">
        <v>1</v>
      </c>
      <c r="S123">
        <v>201702</v>
      </c>
      <c r="T123">
        <v>999999</v>
      </c>
      <c r="U123">
        <v>6</v>
      </c>
      <c r="V123">
        <v>1</v>
      </c>
      <c r="W123">
        <v>1</v>
      </c>
      <c r="X123">
        <v>1</v>
      </c>
      <c r="Y123">
        <v>3</v>
      </c>
      <c r="Z123">
        <v>6</v>
      </c>
      <c r="AA123" s="9"/>
      <c r="AB123" s="9"/>
      <c r="AC123" s="9"/>
      <c r="AD123" s="9"/>
      <c r="AE123" s="10"/>
      <c r="AF123" s="9"/>
    </row>
    <row r="124" spans="7:32" x14ac:dyDescent="0.25">
      <c r="G124">
        <v>201712</v>
      </c>
      <c r="H124">
        <v>210102</v>
      </c>
      <c r="I124" t="s">
        <v>20</v>
      </c>
      <c r="J124">
        <v>3</v>
      </c>
      <c r="K124">
        <v>808</v>
      </c>
      <c r="L124">
        <v>1.1000000000000001</v>
      </c>
      <c r="O124">
        <v>1.1000000000000001</v>
      </c>
      <c r="P124">
        <v>9.5000000000000001E-2</v>
      </c>
      <c r="Q124">
        <v>7.6</v>
      </c>
      <c r="R124">
        <v>1</v>
      </c>
      <c r="S124">
        <v>201702</v>
      </c>
      <c r="T124">
        <v>999999</v>
      </c>
      <c r="U124">
        <v>6</v>
      </c>
      <c r="V124">
        <v>1</v>
      </c>
      <c r="W124">
        <v>2</v>
      </c>
      <c r="X124">
        <v>1</v>
      </c>
      <c r="Y124">
        <v>3</v>
      </c>
      <c r="Z124">
        <v>6</v>
      </c>
      <c r="AA124" s="9"/>
      <c r="AB124" s="9"/>
      <c r="AC124" s="9"/>
      <c r="AD124" s="9"/>
      <c r="AE124" s="10"/>
      <c r="AF124" s="9"/>
    </row>
    <row r="125" spans="7:32" x14ac:dyDescent="0.25">
      <c r="G125">
        <v>201712</v>
      </c>
      <c r="H125">
        <v>210102</v>
      </c>
      <c r="I125" t="s">
        <v>20</v>
      </c>
      <c r="J125">
        <v>3</v>
      </c>
      <c r="K125">
        <v>941</v>
      </c>
      <c r="L125">
        <v>1.3</v>
      </c>
      <c r="O125">
        <v>1</v>
      </c>
      <c r="P125">
        <v>0</v>
      </c>
      <c r="Q125">
        <v>7.6</v>
      </c>
      <c r="R125">
        <v>1</v>
      </c>
      <c r="S125">
        <v>201702</v>
      </c>
      <c r="T125">
        <v>999999</v>
      </c>
      <c r="U125">
        <v>6</v>
      </c>
      <c r="V125">
        <v>1</v>
      </c>
      <c r="W125">
        <v>1</v>
      </c>
      <c r="X125">
        <v>1.3</v>
      </c>
      <c r="Y125">
        <v>3</v>
      </c>
      <c r="Z125">
        <v>6</v>
      </c>
      <c r="AA125" s="9"/>
      <c r="AB125" s="9"/>
      <c r="AC125" s="9"/>
      <c r="AD125" s="9"/>
      <c r="AE125" s="10"/>
      <c r="AF125" s="9"/>
    </row>
    <row r="126" spans="7:32" x14ac:dyDescent="0.25">
      <c r="G126">
        <v>201712</v>
      </c>
      <c r="H126">
        <v>210102</v>
      </c>
      <c r="I126" t="s">
        <v>20</v>
      </c>
      <c r="J126">
        <v>1</v>
      </c>
      <c r="K126">
        <v>808</v>
      </c>
      <c r="L126">
        <v>0</v>
      </c>
      <c r="M126" t="s">
        <v>21</v>
      </c>
      <c r="N126" t="s">
        <v>21</v>
      </c>
      <c r="O126">
        <v>0</v>
      </c>
      <c r="P126">
        <v>0</v>
      </c>
      <c r="Q126">
        <v>4.9000000000000004</v>
      </c>
      <c r="R126">
        <v>1</v>
      </c>
      <c r="S126">
        <v>201702</v>
      </c>
      <c r="T126">
        <v>999999</v>
      </c>
      <c r="U126">
        <v>11</v>
      </c>
      <c r="V126">
        <v>1</v>
      </c>
      <c r="W126">
        <v>1</v>
      </c>
      <c r="X126">
        <v>1</v>
      </c>
      <c r="Y126">
        <v>3</v>
      </c>
      <c r="Z126">
        <v>11</v>
      </c>
      <c r="AA126" s="9"/>
      <c r="AB126" s="9"/>
      <c r="AC126" s="9"/>
      <c r="AD126" s="9"/>
      <c r="AE126" s="10"/>
      <c r="AF126" s="9"/>
    </row>
    <row r="127" spans="7:32" x14ac:dyDescent="0.25">
      <c r="G127">
        <v>201712</v>
      </c>
      <c r="H127">
        <v>210102</v>
      </c>
      <c r="I127" t="s">
        <v>20</v>
      </c>
      <c r="J127">
        <v>3</v>
      </c>
      <c r="K127">
        <v>801</v>
      </c>
      <c r="L127">
        <v>1.1000000000000001</v>
      </c>
      <c r="O127">
        <v>0.91700000000000004</v>
      </c>
      <c r="P127">
        <v>-8.6999999999999994E-2</v>
      </c>
      <c r="Q127">
        <v>4.9000000000000004</v>
      </c>
      <c r="R127">
        <v>1</v>
      </c>
      <c r="S127">
        <v>201702</v>
      </c>
      <c r="T127">
        <v>999999</v>
      </c>
      <c r="U127">
        <v>11</v>
      </c>
      <c r="V127">
        <v>1</v>
      </c>
      <c r="W127">
        <v>1</v>
      </c>
      <c r="X127">
        <v>1.2</v>
      </c>
      <c r="Y127">
        <v>3</v>
      </c>
      <c r="Z127">
        <v>11</v>
      </c>
      <c r="AA127" s="9"/>
      <c r="AB127" s="9"/>
      <c r="AC127" s="9"/>
      <c r="AD127" s="9"/>
      <c r="AE127" s="10"/>
      <c r="AF127" s="9"/>
    </row>
    <row r="128" spans="7:32" x14ac:dyDescent="0.25">
      <c r="G128">
        <v>201712</v>
      </c>
      <c r="H128">
        <v>210102</v>
      </c>
      <c r="I128" t="s">
        <v>20</v>
      </c>
      <c r="J128">
        <v>3</v>
      </c>
      <c r="K128">
        <v>802</v>
      </c>
      <c r="L128">
        <v>1.0900000000000001</v>
      </c>
      <c r="O128">
        <v>0.96499999999999997</v>
      </c>
      <c r="P128">
        <v>-3.5999999999999997E-2</v>
      </c>
      <c r="Q128">
        <v>4.9000000000000004</v>
      </c>
      <c r="R128">
        <v>1</v>
      </c>
      <c r="S128">
        <v>201703</v>
      </c>
      <c r="T128">
        <v>999999</v>
      </c>
      <c r="U128">
        <v>11</v>
      </c>
      <c r="V128">
        <v>1</v>
      </c>
      <c r="W128">
        <v>1</v>
      </c>
      <c r="X128">
        <v>1.1299999999999999</v>
      </c>
      <c r="Y128">
        <v>4</v>
      </c>
      <c r="Z128">
        <v>11</v>
      </c>
      <c r="AA128" s="9"/>
      <c r="AB128" s="9"/>
      <c r="AC128" s="9"/>
      <c r="AD128" s="9"/>
      <c r="AE128" s="10"/>
      <c r="AF128" s="9"/>
    </row>
    <row r="129" spans="7:32" x14ac:dyDescent="0.25">
      <c r="G129">
        <v>201712</v>
      </c>
      <c r="H129">
        <v>210102</v>
      </c>
      <c r="I129" t="s">
        <v>20</v>
      </c>
      <c r="J129">
        <v>3</v>
      </c>
      <c r="K129">
        <v>803</v>
      </c>
      <c r="L129">
        <v>1</v>
      </c>
      <c r="M129" t="s">
        <v>25</v>
      </c>
      <c r="N129" t="s">
        <v>25</v>
      </c>
      <c r="O129">
        <v>0.83299999999999996</v>
      </c>
      <c r="P129">
        <v>-0.182</v>
      </c>
      <c r="Q129">
        <v>4.9000000000000004</v>
      </c>
      <c r="R129">
        <v>1</v>
      </c>
      <c r="S129">
        <v>201702</v>
      </c>
      <c r="T129">
        <v>999999</v>
      </c>
      <c r="U129">
        <v>11</v>
      </c>
      <c r="V129">
        <v>1</v>
      </c>
      <c r="W129">
        <v>1</v>
      </c>
      <c r="X129">
        <v>1.2</v>
      </c>
      <c r="Y129">
        <v>3</v>
      </c>
      <c r="Z129">
        <v>11</v>
      </c>
      <c r="AA129" s="9"/>
      <c r="AB129" s="9"/>
      <c r="AC129" s="9"/>
      <c r="AD129" s="9"/>
      <c r="AE129" s="10"/>
      <c r="AF129" s="9"/>
    </row>
    <row r="130" spans="7:32" x14ac:dyDescent="0.25">
      <c r="G130">
        <v>201712</v>
      </c>
      <c r="H130">
        <v>210102</v>
      </c>
      <c r="I130" t="s">
        <v>20</v>
      </c>
      <c r="J130">
        <v>3</v>
      </c>
      <c r="K130">
        <v>807</v>
      </c>
      <c r="L130">
        <v>1</v>
      </c>
      <c r="O130">
        <v>1</v>
      </c>
      <c r="P130">
        <v>0</v>
      </c>
      <c r="Q130">
        <v>4.9000000000000004</v>
      </c>
      <c r="R130">
        <v>1</v>
      </c>
      <c r="S130">
        <v>201702</v>
      </c>
      <c r="T130">
        <v>999999</v>
      </c>
      <c r="U130">
        <v>11</v>
      </c>
      <c r="V130">
        <v>1</v>
      </c>
      <c r="W130">
        <v>1</v>
      </c>
      <c r="X130">
        <v>1</v>
      </c>
      <c r="Y130">
        <v>3</v>
      </c>
      <c r="Z130">
        <v>11</v>
      </c>
      <c r="AA130" s="9"/>
      <c r="AB130" s="9"/>
      <c r="AC130" s="9"/>
      <c r="AD130" s="9"/>
      <c r="AE130" s="10"/>
      <c r="AF130" s="9"/>
    </row>
    <row r="131" spans="7:32" x14ac:dyDescent="0.25">
      <c r="G131">
        <v>201712</v>
      </c>
      <c r="H131">
        <v>210102</v>
      </c>
      <c r="I131" t="s">
        <v>20</v>
      </c>
      <c r="J131">
        <v>3</v>
      </c>
      <c r="K131">
        <v>814</v>
      </c>
      <c r="L131">
        <v>1.5</v>
      </c>
      <c r="O131">
        <v>0.96499999999999997</v>
      </c>
      <c r="P131">
        <v>-3.5999999999999997E-2</v>
      </c>
      <c r="Q131">
        <v>4.9000000000000004</v>
      </c>
      <c r="R131">
        <v>1</v>
      </c>
      <c r="S131">
        <v>201703</v>
      </c>
      <c r="T131">
        <v>999999</v>
      </c>
      <c r="U131">
        <v>11</v>
      </c>
      <c r="V131">
        <v>1</v>
      </c>
      <c r="W131">
        <v>1</v>
      </c>
      <c r="X131">
        <v>1.5549999999999999</v>
      </c>
      <c r="Y131">
        <v>4</v>
      </c>
      <c r="Z131">
        <v>11</v>
      </c>
      <c r="AA131" s="9"/>
      <c r="AB131" s="9"/>
      <c r="AC131" s="9"/>
      <c r="AD131" s="9"/>
      <c r="AE131" s="10"/>
      <c r="AF131" s="9"/>
    </row>
    <row r="132" spans="7:32" x14ac:dyDescent="0.25">
      <c r="G132">
        <v>201712</v>
      </c>
      <c r="H132">
        <v>210102</v>
      </c>
      <c r="I132" t="s">
        <v>20</v>
      </c>
      <c r="J132">
        <v>3</v>
      </c>
      <c r="K132">
        <v>941</v>
      </c>
      <c r="L132">
        <v>1.3</v>
      </c>
      <c r="O132">
        <v>1</v>
      </c>
      <c r="P132">
        <v>0</v>
      </c>
      <c r="Q132">
        <v>4.9000000000000004</v>
      </c>
      <c r="R132">
        <v>1</v>
      </c>
      <c r="S132">
        <v>201702</v>
      </c>
      <c r="T132">
        <v>999999</v>
      </c>
      <c r="U132">
        <v>11</v>
      </c>
      <c r="V132">
        <v>1</v>
      </c>
      <c r="W132">
        <v>1</v>
      </c>
      <c r="X132">
        <v>1.3</v>
      </c>
      <c r="Y132">
        <v>3</v>
      </c>
      <c r="Z132">
        <v>11</v>
      </c>
      <c r="AA132" s="9"/>
      <c r="AB132" s="9"/>
      <c r="AC132" s="9"/>
      <c r="AD132" s="9"/>
      <c r="AE132" s="10"/>
      <c r="AF132" s="9"/>
    </row>
    <row r="133" spans="7:32" x14ac:dyDescent="0.25">
      <c r="G133">
        <v>201712</v>
      </c>
      <c r="H133">
        <v>210102</v>
      </c>
      <c r="I133" t="s">
        <v>20</v>
      </c>
      <c r="J133">
        <v>3</v>
      </c>
      <c r="K133">
        <v>801</v>
      </c>
      <c r="L133">
        <v>1.1000000000000001</v>
      </c>
      <c r="O133">
        <v>0.91700000000000004</v>
      </c>
      <c r="P133">
        <v>-8.6999999999999994E-2</v>
      </c>
      <c r="Q133">
        <v>3.96</v>
      </c>
      <c r="R133">
        <v>1</v>
      </c>
      <c r="S133">
        <v>201702</v>
      </c>
      <c r="T133">
        <v>999999</v>
      </c>
      <c r="U133">
        <v>10</v>
      </c>
      <c r="V133">
        <v>1</v>
      </c>
      <c r="W133">
        <v>1</v>
      </c>
      <c r="X133">
        <v>1.2</v>
      </c>
      <c r="Y133">
        <v>3</v>
      </c>
      <c r="Z133">
        <v>10</v>
      </c>
      <c r="AA133" s="9"/>
      <c r="AB133" s="9"/>
      <c r="AC133" s="9"/>
      <c r="AD133" s="9"/>
      <c r="AE133" s="10"/>
      <c r="AF133" s="9"/>
    </row>
    <row r="134" spans="7:32" x14ac:dyDescent="0.25">
      <c r="G134">
        <v>201712</v>
      </c>
      <c r="H134">
        <v>210102</v>
      </c>
      <c r="I134" t="s">
        <v>20</v>
      </c>
      <c r="J134">
        <v>3</v>
      </c>
      <c r="K134">
        <v>802</v>
      </c>
      <c r="L134">
        <v>1.0900000000000001</v>
      </c>
      <c r="O134">
        <v>1.0449999999999999</v>
      </c>
      <c r="P134">
        <v>4.3999999999999997E-2</v>
      </c>
      <c r="Q134">
        <v>3.96</v>
      </c>
      <c r="R134">
        <v>1</v>
      </c>
      <c r="S134">
        <v>201707</v>
      </c>
      <c r="T134">
        <v>999999</v>
      </c>
      <c r="U134">
        <v>10</v>
      </c>
      <c r="V134">
        <v>1</v>
      </c>
      <c r="W134">
        <v>1</v>
      </c>
      <c r="X134">
        <v>1.044</v>
      </c>
      <c r="Y134">
        <v>4</v>
      </c>
      <c r="Z134">
        <v>10</v>
      </c>
      <c r="AA134" s="9"/>
      <c r="AB134" s="9"/>
      <c r="AC134" s="9"/>
      <c r="AD134" s="9"/>
      <c r="AE134" s="10"/>
      <c r="AF134" s="9"/>
    </row>
    <row r="135" spans="7:32" x14ac:dyDescent="0.25">
      <c r="G135">
        <v>201712</v>
      </c>
      <c r="H135">
        <v>210102</v>
      </c>
      <c r="I135" t="s">
        <v>20</v>
      </c>
      <c r="J135">
        <v>3</v>
      </c>
      <c r="K135">
        <v>803</v>
      </c>
      <c r="L135">
        <v>1.1000000000000001</v>
      </c>
      <c r="O135">
        <v>1.4079999999999999</v>
      </c>
      <c r="P135">
        <v>0.34200000000000003</v>
      </c>
      <c r="Q135">
        <v>3.96</v>
      </c>
      <c r="R135">
        <v>1</v>
      </c>
      <c r="S135">
        <v>201703</v>
      </c>
      <c r="T135">
        <v>999999</v>
      </c>
      <c r="U135">
        <v>10</v>
      </c>
      <c r="V135">
        <v>1</v>
      </c>
      <c r="W135">
        <v>1</v>
      </c>
      <c r="X135">
        <v>0.78100000000000003</v>
      </c>
      <c r="Y135">
        <v>4</v>
      </c>
      <c r="Z135">
        <v>10</v>
      </c>
      <c r="AA135" s="9"/>
      <c r="AB135" s="9"/>
      <c r="AC135" s="9"/>
      <c r="AD135" s="9"/>
      <c r="AE135" s="10"/>
      <c r="AF135" s="9"/>
    </row>
    <row r="136" spans="7:32" x14ac:dyDescent="0.25">
      <c r="G136">
        <v>201712</v>
      </c>
      <c r="H136">
        <v>210102</v>
      </c>
      <c r="I136" t="s">
        <v>20</v>
      </c>
      <c r="J136">
        <v>3</v>
      </c>
      <c r="K136">
        <v>807</v>
      </c>
      <c r="L136">
        <v>1</v>
      </c>
      <c r="O136">
        <v>1.0029999999999999</v>
      </c>
      <c r="P136">
        <v>3.0000000000000001E-3</v>
      </c>
      <c r="Q136">
        <v>3.96</v>
      </c>
      <c r="R136">
        <v>1</v>
      </c>
      <c r="S136">
        <v>201704</v>
      </c>
      <c r="T136">
        <v>999999</v>
      </c>
      <c r="U136">
        <v>10</v>
      </c>
      <c r="V136">
        <v>1</v>
      </c>
      <c r="W136">
        <v>1</v>
      </c>
      <c r="X136">
        <v>0.997</v>
      </c>
      <c r="Y136">
        <v>4</v>
      </c>
      <c r="Z136">
        <v>10</v>
      </c>
      <c r="AA136" s="9"/>
      <c r="AB136" s="9"/>
      <c r="AC136" s="9"/>
      <c r="AD136" s="9"/>
      <c r="AE136" s="10"/>
      <c r="AF136" s="9"/>
    </row>
    <row r="137" spans="7:32" x14ac:dyDescent="0.25">
      <c r="G137">
        <v>201712</v>
      </c>
      <c r="H137">
        <v>210102</v>
      </c>
      <c r="I137" t="s">
        <v>20</v>
      </c>
      <c r="J137">
        <v>3</v>
      </c>
      <c r="K137">
        <v>808</v>
      </c>
      <c r="L137">
        <v>1.1000000000000001</v>
      </c>
      <c r="O137">
        <v>1.1000000000000001</v>
      </c>
      <c r="P137">
        <v>9.5000000000000001E-2</v>
      </c>
      <c r="Q137">
        <v>3.96</v>
      </c>
      <c r="R137">
        <v>1</v>
      </c>
      <c r="S137">
        <v>201702</v>
      </c>
      <c r="T137">
        <v>999999</v>
      </c>
      <c r="U137">
        <v>10</v>
      </c>
      <c r="V137">
        <v>1</v>
      </c>
      <c r="W137">
        <v>1</v>
      </c>
      <c r="X137">
        <v>1</v>
      </c>
      <c r="Y137">
        <v>3</v>
      </c>
      <c r="Z137">
        <v>10</v>
      </c>
      <c r="AA137" s="9"/>
      <c r="AB137" s="9"/>
      <c r="AC137" s="9"/>
      <c r="AD137" s="9"/>
      <c r="AE137" s="10"/>
      <c r="AF137" s="9"/>
    </row>
    <row r="138" spans="7:32" x14ac:dyDescent="0.25">
      <c r="G138">
        <v>201712</v>
      </c>
      <c r="H138">
        <v>210102</v>
      </c>
      <c r="I138" t="s">
        <v>20</v>
      </c>
      <c r="J138">
        <v>3</v>
      </c>
      <c r="K138">
        <v>814</v>
      </c>
      <c r="L138">
        <v>1.6</v>
      </c>
      <c r="O138">
        <v>1.0669999999999999</v>
      </c>
      <c r="P138">
        <v>6.5000000000000002E-2</v>
      </c>
      <c r="Q138">
        <v>3.96</v>
      </c>
      <c r="R138">
        <v>1</v>
      </c>
      <c r="S138">
        <v>201702</v>
      </c>
      <c r="T138">
        <v>999999</v>
      </c>
      <c r="U138">
        <v>10</v>
      </c>
      <c r="V138">
        <v>1</v>
      </c>
      <c r="W138">
        <v>1</v>
      </c>
      <c r="X138">
        <v>1.5</v>
      </c>
      <c r="Y138">
        <v>3</v>
      </c>
      <c r="Z138">
        <v>10</v>
      </c>
      <c r="AA138" s="9"/>
      <c r="AB138" s="9"/>
      <c r="AC138" s="9"/>
      <c r="AD138" s="9"/>
      <c r="AE138" s="10"/>
      <c r="AF138" s="9"/>
    </row>
    <row r="139" spans="7:32" x14ac:dyDescent="0.25">
      <c r="G139">
        <v>201712</v>
      </c>
      <c r="H139">
        <v>210102</v>
      </c>
      <c r="I139" t="s">
        <v>20</v>
      </c>
      <c r="J139">
        <v>3</v>
      </c>
      <c r="K139">
        <v>941</v>
      </c>
      <c r="L139">
        <v>1.3</v>
      </c>
      <c r="O139">
        <v>1</v>
      </c>
      <c r="P139">
        <v>0</v>
      </c>
      <c r="Q139">
        <v>3.96</v>
      </c>
      <c r="R139">
        <v>1</v>
      </c>
      <c r="S139">
        <v>201702</v>
      </c>
      <c r="T139">
        <v>999999</v>
      </c>
      <c r="U139">
        <v>10</v>
      </c>
      <c r="V139">
        <v>1</v>
      </c>
      <c r="W139">
        <v>1</v>
      </c>
      <c r="X139">
        <v>1.3</v>
      </c>
      <c r="Y139">
        <v>3</v>
      </c>
      <c r="Z139">
        <v>10</v>
      </c>
      <c r="AA139" s="9"/>
      <c r="AB139" s="9"/>
      <c r="AC139" s="9"/>
      <c r="AD139" s="9"/>
      <c r="AE139" s="10"/>
      <c r="AF139" s="9"/>
    </row>
    <row r="140" spans="7:32" x14ac:dyDescent="0.25">
      <c r="G140">
        <v>201712</v>
      </c>
      <c r="H140">
        <v>210102</v>
      </c>
      <c r="I140" t="s">
        <v>20</v>
      </c>
      <c r="J140">
        <v>3</v>
      </c>
      <c r="K140">
        <v>801</v>
      </c>
      <c r="L140">
        <v>1.1000000000000001</v>
      </c>
      <c r="O140">
        <v>0.91700000000000004</v>
      </c>
      <c r="P140">
        <v>-8.6999999999999994E-2</v>
      </c>
      <c r="Q140">
        <v>3.66</v>
      </c>
      <c r="R140">
        <v>1</v>
      </c>
      <c r="S140">
        <v>201702</v>
      </c>
      <c r="T140">
        <v>999999</v>
      </c>
      <c r="U140">
        <v>13</v>
      </c>
      <c r="V140">
        <v>1</v>
      </c>
      <c r="W140">
        <v>1</v>
      </c>
      <c r="X140">
        <v>1.2</v>
      </c>
      <c r="Y140">
        <v>3</v>
      </c>
      <c r="Z140">
        <v>13</v>
      </c>
      <c r="AA140" s="9"/>
      <c r="AB140" s="9"/>
      <c r="AC140" s="9"/>
      <c r="AD140" s="9"/>
      <c r="AE140" s="10"/>
      <c r="AF140" s="9"/>
    </row>
    <row r="141" spans="7:32" x14ac:dyDescent="0.25">
      <c r="G141">
        <v>201712</v>
      </c>
      <c r="H141">
        <v>210102</v>
      </c>
      <c r="I141" t="s">
        <v>20</v>
      </c>
      <c r="J141">
        <v>3</v>
      </c>
      <c r="K141">
        <v>807</v>
      </c>
      <c r="L141">
        <v>1</v>
      </c>
      <c r="O141">
        <v>1</v>
      </c>
      <c r="P141">
        <v>0</v>
      </c>
      <c r="Q141">
        <v>3.66</v>
      </c>
      <c r="R141">
        <v>1</v>
      </c>
      <c r="S141">
        <v>201702</v>
      </c>
      <c r="T141">
        <v>999999</v>
      </c>
      <c r="U141">
        <v>13</v>
      </c>
      <c r="V141">
        <v>1</v>
      </c>
      <c r="W141">
        <v>1</v>
      </c>
      <c r="X141">
        <v>1</v>
      </c>
      <c r="Y141">
        <v>3</v>
      </c>
      <c r="Z141">
        <v>13</v>
      </c>
      <c r="AA141" s="9"/>
      <c r="AB141" s="9"/>
      <c r="AC141" s="9"/>
      <c r="AD141" s="9"/>
      <c r="AE141" s="9"/>
      <c r="AF141" s="9"/>
    </row>
    <row r="142" spans="7:32" x14ac:dyDescent="0.25">
      <c r="G142">
        <v>201712</v>
      </c>
      <c r="H142">
        <v>210102</v>
      </c>
      <c r="I142" t="s">
        <v>20</v>
      </c>
      <c r="J142">
        <v>3</v>
      </c>
      <c r="K142">
        <v>808</v>
      </c>
      <c r="L142">
        <v>1.1000000000000001</v>
      </c>
      <c r="O142">
        <v>1.1000000000000001</v>
      </c>
      <c r="P142">
        <v>9.5000000000000001E-2</v>
      </c>
      <c r="Q142">
        <v>3.66</v>
      </c>
      <c r="R142">
        <v>1</v>
      </c>
      <c r="S142">
        <v>201702</v>
      </c>
      <c r="T142">
        <v>999999</v>
      </c>
      <c r="U142">
        <v>13</v>
      </c>
      <c r="V142">
        <v>1</v>
      </c>
      <c r="W142">
        <v>1</v>
      </c>
      <c r="X142">
        <v>1</v>
      </c>
      <c r="Y142">
        <v>3</v>
      </c>
      <c r="Z142">
        <v>13</v>
      </c>
      <c r="AA142" s="9"/>
      <c r="AB142" s="9"/>
      <c r="AC142" s="9"/>
      <c r="AD142" s="9"/>
      <c r="AE142" s="10"/>
      <c r="AF142" s="9"/>
    </row>
    <row r="143" spans="7:32" x14ac:dyDescent="0.25">
      <c r="Q143" s="1">
        <f>Q142+Q139+Q132+Q125+Q114+Q101+Q88+Q77+Q66+Q56+Q38+Q23</f>
        <v>100</v>
      </c>
      <c r="AA143" s="9"/>
      <c r="AB143" s="9"/>
      <c r="AC143" s="9"/>
      <c r="AD143" s="9"/>
      <c r="AE143" s="9"/>
      <c r="AF143" s="9"/>
    </row>
    <row r="144" spans="7:32" x14ac:dyDescent="0.25">
      <c r="AA144" s="9"/>
      <c r="AB144" s="9"/>
      <c r="AC144" s="9"/>
      <c r="AD144" s="9"/>
      <c r="AE144" s="9"/>
      <c r="AF144" s="9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139"/>
  <sheetViews>
    <sheetView workbookViewId="0">
      <selection activeCell="O15" sqref="O15"/>
    </sheetView>
  </sheetViews>
  <sheetFormatPr defaultRowHeight="15" x14ac:dyDescent="0.25"/>
  <cols>
    <col min="5" max="5" width="20.7109375" customWidth="1"/>
  </cols>
  <sheetData>
    <row r="2" spans="3:13" x14ac:dyDescent="0.25">
      <c r="C2" t="s">
        <v>28</v>
      </c>
      <c r="E2" t="s">
        <v>26</v>
      </c>
      <c r="L2" s="3">
        <v>0.64028776978417268</v>
      </c>
      <c r="M2" s="7">
        <v>0.05</v>
      </c>
    </row>
    <row r="3" spans="3:13" x14ac:dyDescent="0.25">
      <c r="F3">
        <v>0.64</v>
      </c>
      <c r="G3" s="2">
        <f>1/15</f>
        <v>6.6666666666666666E-2</v>
      </c>
      <c r="L3" s="3">
        <v>0.78417266187050372</v>
      </c>
      <c r="M3" s="7">
        <v>0.05</v>
      </c>
    </row>
    <row r="4" spans="3:13" x14ac:dyDescent="0.25">
      <c r="F4">
        <v>0.78400000000000003</v>
      </c>
      <c r="G4" s="2">
        <f t="shared" ref="G4:G8" si="0">1/15</f>
        <v>6.6666666666666666E-2</v>
      </c>
      <c r="L4" s="3">
        <v>0.83333333333333337</v>
      </c>
      <c r="M4" s="7">
        <v>0.05</v>
      </c>
    </row>
    <row r="5" spans="3:13" x14ac:dyDescent="0.25">
      <c r="F5">
        <v>0.83299999999999996</v>
      </c>
      <c r="G5" s="2">
        <f t="shared" si="0"/>
        <v>6.6666666666666666E-2</v>
      </c>
      <c r="L5" s="3">
        <v>0.85271317829457371</v>
      </c>
      <c r="M5" s="7">
        <v>0.05</v>
      </c>
    </row>
    <row r="6" spans="3:13" x14ac:dyDescent="0.25">
      <c r="F6">
        <v>0.85299999999999998</v>
      </c>
      <c r="G6" s="2">
        <f t="shared" si="0"/>
        <v>6.6666666666666666E-2</v>
      </c>
      <c r="L6" s="3">
        <v>0.91666666666666674</v>
      </c>
      <c r="M6" s="7">
        <v>0.05</v>
      </c>
    </row>
    <row r="7" spans="3:13" x14ac:dyDescent="0.25">
      <c r="F7">
        <v>0.91700000000000004</v>
      </c>
      <c r="G7" s="2">
        <f t="shared" si="0"/>
        <v>6.6666666666666666E-2</v>
      </c>
      <c r="L7" s="3">
        <v>0.97640358014646045</v>
      </c>
      <c r="M7" s="7">
        <v>0.05</v>
      </c>
    </row>
    <row r="8" spans="3:13" x14ac:dyDescent="0.25">
      <c r="F8">
        <v>0.97699999999999998</v>
      </c>
      <c r="G8" s="2">
        <f t="shared" si="0"/>
        <v>6.6666666666666666E-2</v>
      </c>
      <c r="L8" s="3">
        <v>1</v>
      </c>
      <c r="M8" s="7">
        <v>0.45</v>
      </c>
    </row>
    <row r="9" spans="3:13" x14ac:dyDescent="0.25">
      <c r="F9">
        <v>1</v>
      </c>
      <c r="G9" s="2">
        <f>7*G8</f>
        <v>0.46666666666666667</v>
      </c>
      <c r="L9" s="3">
        <v>1.0666666666666667</v>
      </c>
      <c r="M9" s="7">
        <v>0.05</v>
      </c>
    </row>
    <row r="10" spans="3:13" x14ac:dyDescent="0.25">
      <c r="F10">
        <v>1.0669999999999999</v>
      </c>
      <c r="G10" s="2">
        <f t="shared" ref="G10:G11" si="1">1/15</f>
        <v>6.6666666666666666E-2</v>
      </c>
      <c r="L10" s="3">
        <v>1.1000000000000001</v>
      </c>
      <c r="M10" s="7">
        <v>0.2</v>
      </c>
    </row>
    <row r="11" spans="3:13" x14ac:dyDescent="0.25">
      <c r="F11">
        <v>1.1000000000000001</v>
      </c>
      <c r="G11" s="2">
        <f t="shared" si="1"/>
        <v>6.6666666666666666E-2</v>
      </c>
    </row>
    <row r="12" spans="3:13" x14ac:dyDescent="0.25">
      <c r="G12" s="2">
        <f>SUM(G3:G11)</f>
        <v>1</v>
      </c>
    </row>
    <row r="14" spans="3:13" x14ac:dyDescent="0.25">
      <c r="G14" t="s">
        <v>29</v>
      </c>
      <c r="I14" t="s">
        <v>25</v>
      </c>
      <c r="J14" t="s">
        <v>34</v>
      </c>
    </row>
    <row r="15" spans="3:13" x14ac:dyDescent="0.25">
      <c r="E15" t="s">
        <v>27</v>
      </c>
      <c r="F15">
        <v>45</v>
      </c>
      <c r="G15">
        <v>0.89</v>
      </c>
      <c r="H15">
        <v>1.39</v>
      </c>
      <c r="I15" s="3">
        <f t="shared" ref="I15:I29" si="2">G15/H15</f>
        <v>0.64028776978417268</v>
      </c>
      <c r="J15">
        <v>1</v>
      </c>
      <c r="K15">
        <f>J15/J$30</f>
        <v>0.05</v>
      </c>
    </row>
    <row r="16" spans="3:13" x14ac:dyDescent="0.25">
      <c r="F16">
        <v>94</v>
      </c>
      <c r="G16">
        <v>1.0900000000000001</v>
      </c>
      <c r="H16">
        <v>1.39</v>
      </c>
      <c r="I16" s="3">
        <f t="shared" si="2"/>
        <v>0.78417266187050372</v>
      </c>
      <c r="J16">
        <v>1</v>
      </c>
      <c r="K16" s="5">
        <f t="shared" ref="K16:K29" si="3">J16/J$30</f>
        <v>0.05</v>
      </c>
    </row>
    <row r="17" spans="6:22" x14ac:dyDescent="0.25">
      <c r="F17">
        <v>803</v>
      </c>
      <c r="G17">
        <v>1</v>
      </c>
      <c r="H17">
        <v>1.2</v>
      </c>
      <c r="I17" s="3">
        <f t="shared" si="2"/>
        <v>0.83333333333333337</v>
      </c>
      <c r="J17">
        <v>1</v>
      </c>
      <c r="K17" s="5">
        <f t="shared" si="3"/>
        <v>0.05</v>
      </c>
    </row>
    <row r="18" spans="6:22" x14ac:dyDescent="0.25">
      <c r="F18">
        <v>59</v>
      </c>
      <c r="G18">
        <v>1.1000000000000001</v>
      </c>
      <c r="H18">
        <v>1.29</v>
      </c>
      <c r="I18" s="3">
        <f t="shared" si="2"/>
        <v>0.85271317829457371</v>
      </c>
      <c r="J18">
        <v>1</v>
      </c>
      <c r="K18" s="5">
        <f t="shared" si="3"/>
        <v>0.05</v>
      </c>
    </row>
    <row r="19" spans="6:22" x14ac:dyDescent="0.25">
      <c r="F19">
        <v>801</v>
      </c>
      <c r="G19">
        <v>1.1000000000000001</v>
      </c>
      <c r="H19">
        <v>1.2</v>
      </c>
      <c r="I19" s="3">
        <f t="shared" si="2"/>
        <v>0.91666666666666674</v>
      </c>
      <c r="J19">
        <v>1</v>
      </c>
      <c r="K19" s="5">
        <f t="shared" si="3"/>
        <v>0.05</v>
      </c>
    </row>
    <row r="20" spans="6:22" x14ac:dyDescent="0.25">
      <c r="F20">
        <v>71</v>
      </c>
      <c r="G20">
        <v>1.2</v>
      </c>
      <c r="H20">
        <v>1.2290000000000001</v>
      </c>
      <c r="I20" s="3">
        <f t="shared" si="2"/>
        <v>0.97640358014646045</v>
      </c>
      <c r="J20">
        <v>1</v>
      </c>
      <c r="K20" s="5">
        <f t="shared" si="3"/>
        <v>0.05</v>
      </c>
      <c r="S20" t="s">
        <v>31</v>
      </c>
    </row>
    <row r="21" spans="6:22" x14ac:dyDescent="0.25">
      <c r="F21">
        <v>62</v>
      </c>
      <c r="G21">
        <v>1.55</v>
      </c>
      <c r="H21">
        <v>1.55</v>
      </c>
      <c r="I21" s="3">
        <f t="shared" si="2"/>
        <v>1</v>
      </c>
      <c r="J21">
        <v>1</v>
      </c>
      <c r="K21" s="5">
        <f t="shared" si="3"/>
        <v>0.05</v>
      </c>
      <c r="L21">
        <f>SUM(K21:K27)</f>
        <v>0.45</v>
      </c>
      <c r="O21">
        <v>0.89</v>
      </c>
      <c r="S21" s="2">
        <f>T21</f>
        <v>1.6949152542372881E-2</v>
      </c>
      <c r="T21" s="7">
        <f>U21/U$42</f>
        <v>1.6949152542372881E-2</v>
      </c>
      <c r="U21">
        <v>2</v>
      </c>
      <c r="V21" s="4">
        <v>0.89</v>
      </c>
    </row>
    <row r="22" spans="6:22" x14ac:dyDescent="0.25">
      <c r="F22">
        <v>73</v>
      </c>
      <c r="G22">
        <v>1.95</v>
      </c>
      <c r="H22">
        <v>1.95</v>
      </c>
      <c r="I22" s="3">
        <f t="shared" si="2"/>
        <v>1</v>
      </c>
      <c r="J22">
        <v>1</v>
      </c>
      <c r="K22" s="5">
        <f t="shared" si="3"/>
        <v>0.05</v>
      </c>
      <c r="O22">
        <v>0.89</v>
      </c>
      <c r="S22" s="2">
        <f>S21+T22</f>
        <v>0.21186440677966104</v>
      </c>
      <c r="T22" s="7">
        <f t="shared" ref="T22:T40" si="4">U22/U$42</f>
        <v>0.19491525423728814</v>
      </c>
      <c r="U22">
        <v>23</v>
      </c>
      <c r="V22" s="4">
        <v>1</v>
      </c>
    </row>
    <row r="23" spans="6:22" x14ac:dyDescent="0.25">
      <c r="F23">
        <v>77</v>
      </c>
      <c r="G23">
        <v>1.5</v>
      </c>
      <c r="H23">
        <v>1.5</v>
      </c>
      <c r="I23" s="3">
        <f t="shared" si="2"/>
        <v>1</v>
      </c>
      <c r="J23">
        <v>1</v>
      </c>
      <c r="K23" s="5">
        <f t="shared" si="3"/>
        <v>0.05</v>
      </c>
      <c r="O23">
        <v>1</v>
      </c>
      <c r="S23" s="7">
        <f t="shared" ref="S23:S41" si="5">S22+T23</f>
        <v>0.32203389830508478</v>
      </c>
      <c r="T23" s="7">
        <f t="shared" si="4"/>
        <v>0.11016949152542373</v>
      </c>
      <c r="U23">
        <v>13</v>
      </c>
      <c r="V23" s="4">
        <v>1.0900000000000001</v>
      </c>
    </row>
    <row r="24" spans="6:22" x14ac:dyDescent="0.25">
      <c r="F24">
        <v>802</v>
      </c>
      <c r="G24">
        <v>1.0900000000000001</v>
      </c>
      <c r="H24">
        <v>1.0900000000000001</v>
      </c>
      <c r="I24" s="3">
        <f t="shared" si="2"/>
        <v>1</v>
      </c>
      <c r="J24">
        <v>1</v>
      </c>
      <c r="K24" s="5">
        <f t="shared" si="3"/>
        <v>0.05</v>
      </c>
      <c r="O24">
        <v>1</v>
      </c>
      <c r="S24" s="7">
        <f t="shared" si="5"/>
        <v>0.64406779661016955</v>
      </c>
      <c r="T24" s="7">
        <f t="shared" si="4"/>
        <v>0.32203389830508472</v>
      </c>
      <c r="U24">
        <v>38</v>
      </c>
      <c r="V24" s="4">
        <v>1.1000000000000001</v>
      </c>
    </row>
    <row r="25" spans="6:22" x14ac:dyDescent="0.25">
      <c r="F25">
        <v>807</v>
      </c>
      <c r="G25">
        <v>1</v>
      </c>
      <c r="H25">
        <v>1</v>
      </c>
      <c r="I25" s="3">
        <f t="shared" si="2"/>
        <v>1</v>
      </c>
      <c r="J25">
        <v>2</v>
      </c>
      <c r="K25" s="5">
        <f t="shared" si="3"/>
        <v>0.1</v>
      </c>
      <c r="O25">
        <v>1</v>
      </c>
      <c r="S25" s="7">
        <f t="shared" si="5"/>
        <v>0.65254237288135597</v>
      </c>
      <c r="T25" s="7">
        <f t="shared" si="4"/>
        <v>8.4745762711864406E-3</v>
      </c>
      <c r="U25">
        <v>1</v>
      </c>
      <c r="V25" s="4">
        <v>1.25</v>
      </c>
    </row>
    <row r="26" spans="6:22" x14ac:dyDescent="0.25">
      <c r="F26">
        <v>941</v>
      </c>
      <c r="G26">
        <v>1.3</v>
      </c>
      <c r="H26">
        <v>1.3</v>
      </c>
      <c r="I26" s="3">
        <f t="shared" si="2"/>
        <v>1</v>
      </c>
      <c r="J26">
        <v>2</v>
      </c>
      <c r="K26" s="5">
        <f t="shared" si="3"/>
        <v>0.1</v>
      </c>
      <c r="O26">
        <v>1</v>
      </c>
      <c r="S26" s="7">
        <f t="shared" si="5"/>
        <v>0.74576271186440679</v>
      </c>
      <c r="T26" s="7">
        <f t="shared" si="4"/>
        <v>9.3220338983050849E-2</v>
      </c>
      <c r="U26">
        <v>11</v>
      </c>
      <c r="V26" s="4">
        <v>1.3</v>
      </c>
    </row>
    <row r="27" spans="6:22" x14ac:dyDescent="0.25">
      <c r="F27">
        <v>40</v>
      </c>
      <c r="G27">
        <v>1.0900000000000001</v>
      </c>
      <c r="H27">
        <v>1.0900000000000001</v>
      </c>
      <c r="I27" s="3">
        <f t="shared" si="2"/>
        <v>1</v>
      </c>
      <c r="J27">
        <v>1</v>
      </c>
      <c r="K27" s="5">
        <f t="shared" si="3"/>
        <v>0.05</v>
      </c>
      <c r="O27">
        <v>1</v>
      </c>
      <c r="S27" s="7">
        <f t="shared" si="5"/>
        <v>0.77966101694915257</v>
      </c>
      <c r="T27" s="7">
        <f t="shared" si="4"/>
        <v>3.3898305084745763E-2</v>
      </c>
      <c r="U27">
        <v>4</v>
      </c>
      <c r="V27" s="4">
        <v>1.39</v>
      </c>
    </row>
    <row r="28" spans="6:22" x14ac:dyDescent="0.25">
      <c r="F28">
        <v>814</v>
      </c>
      <c r="G28">
        <v>1.6</v>
      </c>
      <c r="H28">
        <v>1.5</v>
      </c>
      <c r="I28" s="3">
        <f t="shared" si="2"/>
        <v>1.0666666666666667</v>
      </c>
      <c r="J28">
        <v>1</v>
      </c>
      <c r="K28" s="5">
        <f t="shared" si="3"/>
        <v>0.05</v>
      </c>
      <c r="O28">
        <v>1</v>
      </c>
      <c r="S28" s="7">
        <f t="shared" si="5"/>
        <v>0.78813559322033899</v>
      </c>
      <c r="T28" s="7">
        <f t="shared" si="4"/>
        <v>8.4745762711864406E-3</v>
      </c>
      <c r="U28">
        <v>1</v>
      </c>
      <c r="V28" s="4">
        <v>1.4</v>
      </c>
    </row>
    <row r="29" spans="6:22" x14ac:dyDescent="0.25">
      <c r="F29">
        <v>808</v>
      </c>
      <c r="G29">
        <v>1.1000000000000001</v>
      </c>
      <c r="H29">
        <v>1</v>
      </c>
      <c r="I29" s="3">
        <f t="shared" si="2"/>
        <v>1.1000000000000001</v>
      </c>
      <c r="J29">
        <v>4</v>
      </c>
      <c r="K29" s="5">
        <f t="shared" si="3"/>
        <v>0.2</v>
      </c>
      <c r="O29">
        <v>1</v>
      </c>
      <c r="S29" s="7">
        <f t="shared" si="5"/>
        <v>0.79661016949152541</v>
      </c>
      <c r="T29" s="7">
        <f t="shared" si="4"/>
        <v>8.4745762711864406E-3</v>
      </c>
      <c r="U29">
        <v>1</v>
      </c>
      <c r="V29" s="4">
        <v>1.45</v>
      </c>
    </row>
    <row r="30" spans="6:22" x14ac:dyDescent="0.25">
      <c r="J30">
        <f>SUM(J15:J29)</f>
        <v>20</v>
      </c>
      <c r="O30">
        <v>1</v>
      </c>
      <c r="S30" s="7">
        <f t="shared" si="5"/>
        <v>0.80508474576271183</v>
      </c>
      <c r="T30" s="7">
        <f t="shared" si="4"/>
        <v>8.4745762711864406E-3</v>
      </c>
      <c r="U30">
        <v>1</v>
      </c>
      <c r="V30" s="4">
        <v>1.49</v>
      </c>
    </row>
    <row r="31" spans="6:22" x14ac:dyDescent="0.25">
      <c r="O31">
        <v>1</v>
      </c>
      <c r="S31" s="7">
        <f t="shared" si="5"/>
        <v>0.83050847457627119</v>
      </c>
      <c r="T31" s="7">
        <f t="shared" si="4"/>
        <v>2.5423728813559324E-2</v>
      </c>
      <c r="U31">
        <v>3</v>
      </c>
      <c r="V31" s="4">
        <v>1.5</v>
      </c>
    </row>
    <row r="32" spans="6:22" x14ac:dyDescent="0.25">
      <c r="O32">
        <v>1</v>
      </c>
      <c r="S32" s="7">
        <f t="shared" si="5"/>
        <v>0.85593220338983056</v>
      </c>
      <c r="T32" s="7">
        <f t="shared" si="4"/>
        <v>2.5423728813559324E-2</v>
      </c>
      <c r="U32">
        <v>3</v>
      </c>
      <c r="V32" s="4">
        <v>1.55</v>
      </c>
    </row>
    <row r="33" spans="15:22" x14ac:dyDescent="0.25">
      <c r="O33">
        <v>1</v>
      </c>
      <c r="S33" s="7">
        <f t="shared" si="5"/>
        <v>0.9152542372881356</v>
      </c>
      <c r="T33" s="7">
        <f t="shared" si="4"/>
        <v>5.9322033898305086E-2</v>
      </c>
      <c r="U33">
        <v>7</v>
      </c>
      <c r="V33" s="4">
        <v>1.6</v>
      </c>
    </row>
    <row r="34" spans="15:22" x14ac:dyDescent="0.25">
      <c r="O34">
        <v>1</v>
      </c>
      <c r="S34" s="7">
        <f t="shared" si="5"/>
        <v>0.92372881355932202</v>
      </c>
      <c r="T34" s="7">
        <f t="shared" si="4"/>
        <v>8.4745762711864406E-3</v>
      </c>
      <c r="U34">
        <v>1</v>
      </c>
      <c r="V34" s="4">
        <v>1.65</v>
      </c>
    </row>
    <row r="35" spans="15:22" x14ac:dyDescent="0.25">
      <c r="O35">
        <v>1</v>
      </c>
      <c r="S35" s="7">
        <f t="shared" si="5"/>
        <v>0.93220338983050843</v>
      </c>
      <c r="T35" s="7">
        <f t="shared" si="4"/>
        <v>8.4745762711864406E-3</v>
      </c>
      <c r="U35">
        <v>1</v>
      </c>
      <c r="V35" s="4">
        <v>1.68</v>
      </c>
    </row>
    <row r="36" spans="15:22" x14ac:dyDescent="0.25">
      <c r="O36">
        <v>1</v>
      </c>
      <c r="S36" s="7">
        <f t="shared" si="5"/>
        <v>0.94067796610169485</v>
      </c>
      <c r="T36" s="7">
        <f t="shared" si="4"/>
        <v>8.4745762711864406E-3</v>
      </c>
      <c r="U36">
        <v>1</v>
      </c>
      <c r="V36" s="4">
        <v>1.7</v>
      </c>
    </row>
    <row r="37" spans="15:22" x14ac:dyDescent="0.25">
      <c r="O37">
        <v>1</v>
      </c>
      <c r="S37" s="7">
        <f t="shared" si="5"/>
        <v>0.95762711864406769</v>
      </c>
      <c r="T37" s="7">
        <f t="shared" si="4"/>
        <v>1.6949152542372881E-2</v>
      </c>
      <c r="U37">
        <v>2</v>
      </c>
      <c r="V37" s="4">
        <v>1.75</v>
      </c>
    </row>
    <row r="38" spans="15:22" x14ac:dyDescent="0.25">
      <c r="O38">
        <v>1</v>
      </c>
      <c r="S38" s="7">
        <f t="shared" si="5"/>
        <v>0.96610169491525411</v>
      </c>
      <c r="T38" s="7">
        <f t="shared" si="4"/>
        <v>8.4745762711864406E-3</v>
      </c>
      <c r="U38">
        <v>1</v>
      </c>
      <c r="V38" s="4">
        <v>1.78</v>
      </c>
    </row>
    <row r="39" spans="15:22" x14ac:dyDescent="0.25">
      <c r="O39">
        <v>1</v>
      </c>
      <c r="S39" s="7">
        <f t="shared" si="5"/>
        <v>0.97457627118644052</v>
      </c>
      <c r="T39" s="7">
        <f t="shared" si="4"/>
        <v>8.4745762711864406E-3</v>
      </c>
      <c r="U39">
        <v>1</v>
      </c>
      <c r="V39" s="4">
        <v>1.9</v>
      </c>
    </row>
    <row r="40" spans="15:22" x14ac:dyDescent="0.25">
      <c r="O40">
        <v>1</v>
      </c>
      <c r="S40" s="7">
        <f t="shared" si="5"/>
        <v>0.99152542372881336</v>
      </c>
      <c r="T40" s="7">
        <f t="shared" si="4"/>
        <v>1.6949152542372881E-2</v>
      </c>
      <c r="U40">
        <v>2</v>
      </c>
      <c r="V40" s="4">
        <v>1.95</v>
      </c>
    </row>
    <row r="41" spans="15:22" x14ac:dyDescent="0.25">
      <c r="O41">
        <v>1</v>
      </c>
      <c r="S41" s="7">
        <f t="shared" si="5"/>
        <v>0.99999999999999978</v>
      </c>
      <c r="T41" s="7">
        <f>U41/U$42</f>
        <v>8.4745762711864406E-3</v>
      </c>
      <c r="U41">
        <v>1</v>
      </c>
      <c r="V41" s="4">
        <v>2</v>
      </c>
    </row>
    <row r="42" spans="15:22" x14ac:dyDescent="0.25">
      <c r="O42">
        <v>1</v>
      </c>
      <c r="T42" s="2">
        <f>SUM(T21:T41)</f>
        <v>0.99999999999999978</v>
      </c>
      <c r="U42">
        <f>SUM(U21:U41)</f>
        <v>118</v>
      </c>
      <c r="V42" s="4"/>
    </row>
    <row r="43" spans="15:22" x14ac:dyDescent="0.25">
      <c r="O43">
        <v>1</v>
      </c>
      <c r="U43" s="6" t="s">
        <v>30</v>
      </c>
      <c r="V43" s="8">
        <f>SUMPRODUCT(V21:V41,T21:T41)</f>
        <v>1.2259322033898306</v>
      </c>
    </row>
    <row r="44" spans="15:22" x14ac:dyDescent="0.25">
      <c r="O44">
        <v>1</v>
      </c>
      <c r="U44" s="6" t="s">
        <v>32</v>
      </c>
      <c r="V44" s="8">
        <v>1.1000000000000001</v>
      </c>
    </row>
    <row r="45" spans="15:22" x14ac:dyDescent="0.25">
      <c r="O45">
        <v>1</v>
      </c>
    </row>
    <row r="46" spans="15:22" x14ac:dyDescent="0.25">
      <c r="O46">
        <v>1.0900000000000001</v>
      </c>
    </row>
    <row r="47" spans="15:22" x14ac:dyDescent="0.25">
      <c r="O47">
        <v>1.0900000000000001</v>
      </c>
    </row>
    <row r="48" spans="15:22" x14ac:dyDescent="0.25">
      <c r="O48">
        <v>1.0900000000000001</v>
      </c>
    </row>
    <row r="49" spans="15:15" x14ac:dyDescent="0.25">
      <c r="O49">
        <v>1.0900000000000001</v>
      </c>
    </row>
    <row r="50" spans="15:15" x14ac:dyDescent="0.25">
      <c r="O50">
        <v>1.0900000000000001</v>
      </c>
    </row>
    <row r="51" spans="15:15" x14ac:dyDescent="0.25">
      <c r="O51">
        <v>1.0900000000000001</v>
      </c>
    </row>
    <row r="52" spans="15:15" x14ac:dyDescent="0.25">
      <c r="O52">
        <v>1.0900000000000001</v>
      </c>
    </row>
    <row r="53" spans="15:15" x14ac:dyDescent="0.25">
      <c r="O53">
        <v>1.0900000000000001</v>
      </c>
    </row>
    <row r="54" spans="15:15" x14ac:dyDescent="0.25">
      <c r="O54">
        <v>1.0900000000000001</v>
      </c>
    </row>
    <row r="55" spans="15:15" x14ac:dyDescent="0.25">
      <c r="O55">
        <v>1.0900000000000001</v>
      </c>
    </row>
    <row r="56" spans="15:15" x14ac:dyDescent="0.25">
      <c r="O56">
        <v>1.0900000000000001</v>
      </c>
    </row>
    <row r="57" spans="15:15" x14ac:dyDescent="0.25">
      <c r="O57">
        <v>1.0900000000000001</v>
      </c>
    </row>
    <row r="58" spans="15:15" x14ac:dyDescent="0.25">
      <c r="O58">
        <v>1.0900000000000001</v>
      </c>
    </row>
    <row r="59" spans="15:15" x14ac:dyDescent="0.25">
      <c r="O59">
        <v>1.1000000000000001</v>
      </c>
    </row>
    <row r="60" spans="15:15" x14ac:dyDescent="0.25">
      <c r="O60">
        <v>1.1000000000000001</v>
      </c>
    </row>
    <row r="61" spans="15:15" x14ac:dyDescent="0.25">
      <c r="O61">
        <v>1.1000000000000001</v>
      </c>
    </row>
    <row r="62" spans="15:15" x14ac:dyDescent="0.25">
      <c r="O62">
        <v>1.1000000000000001</v>
      </c>
    </row>
    <row r="63" spans="15:15" x14ac:dyDescent="0.25">
      <c r="O63">
        <v>1.1000000000000001</v>
      </c>
    </row>
    <row r="64" spans="15:15" x14ac:dyDescent="0.25">
      <c r="O64">
        <v>1.1000000000000001</v>
      </c>
    </row>
    <row r="65" spans="15:15" x14ac:dyDescent="0.25">
      <c r="O65">
        <v>1.1000000000000001</v>
      </c>
    </row>
    <row r="66" spans="15:15" x14ac:dyDescent="0.25">
      <c r="O66">
        <v>1.1000000000000001</v>
      </c>
    </row>
    <row r="67" spans="15:15" x14ac:dyDescent="0.25">
      <c r="O67">
        <v>1.1000000000000001</v>
      </c>
    </row>
    <row r="68" spans="15:15" x14ac:dyDescent="0.25">
      <c r="O68">
        <v>1.1000000000000001</v>
      </c>
    </row>
    <row r="69" spans="15:15" x14ac:dyDescent="0.25">
      <c r="O69">
        <v>1.1000000000000001</v>
      </c>
    </row>
    <row r="70" spans="15:15" x14ac:dyDescent="0.25">
      <c r="O70">
        <v>1.1000000000000001</v>
      </c>
    </row>
    <row r="71" spans="15:15" x14ac:dyDescent="0.25">
      <c r="O71">
        <v>1.1000000000000001</v>
      </c>
    </row>
    <row r="72" spans="15:15" x14ac:dyDescent="0.25">
      <c r="O72">
        <v>1.1000000000000001</v>
      </c>
    </row>
    <row r="73" spans="15:15" x14ac:dyDescent="0.25">
      <c r="O73">
        <v>1.1000000000000001</v>
      </c>
    </row>
    <row r="74" spans="15:15" x14ac:dyDescent="0.25">
      <c r="O74">
        <v>1.1000000000000001</v>
      </c>
    </row>
    <row r="75" spans="15:15" x14ac:dyDescent="0.25">
      <c r="O75">
        <v>1.1000000000000001</v>
      </c>
    </row>
    <row r="76" spans="15:15" x14ac:dyDescent="0.25">
      <c r="O76">
        <v>1.1000000000000001</v>
      </c>
    </row>
    <row r="77" spans="15:15" x14ac:dyDescent="0.25">
      <c r="O77">
        <v>1.1000000000000001</v>
      </c>
    </row>
    <row r="78" spans="15:15" x14ac:dyDescent="0.25">
      <c r="O78">
        <v>1.1000000000000001</v>
      </c>
    </row>
    <row r="79" spans="15:15" x14ac:dyDescent="0.25">
      <c r="O79">
        <v>1.1000000000000001</v>
      </c>
    </row>
    <row r="80" spans="15:15" x14ac:dyDescent="0.25">
      <c r="O80">
        <v>1.1000000000000001</v>
      </c>
    </row>
    <row r="81" spans="15:15" x14ac:dyDescent="0.25">
      <c r="O81">
        <v>1.1000000000000001</v>
      </c>
    </row>
    <row r="82" spans="15:15" x14ac:dyDescent="0.25">
      <c r="O82">
        <v>1.1000000000000001</v>
      </c>
    </row>
    <row r="83" spans="15:15" x14ac:dyDescent="0.25">
      <c r="O83">
        <v>1.1000000000000001</v>
      </c>
    </row>
    <row r="84" spans="15:15" x14ac:dyDescent="0.25">
      <c r="O84">
        <v>1.1000000000000001</v>
      </c>
    </row>
    <row r="85" spans="15:15" x14ac:dyDescent="0.25">
      <c r="O85">
        <v>1.1000000000000001</v>
      </c>
    </row>
    <row r="86" spans="15:15" x14ac:dyDescent="0.25">
      <c r="O86">
        <v>1.1000000000000001</v>
      </c>
    </row>
    <row r="87" spans="15:15" x14ac:dyDescent="0.25">
      <c r="O87">
        <v>1.1000000000000001</v>
      </c>
    </row>
    <row r="88" spans="15:15" x14ac:dyDescent="0.25">
      <c r="O88">
        <v>1.1000000000000001</v>
      </c>
    </row>
    <row r="89" spans="15:15" x14ac:dyDescent="0.25">
      <c r="O89">
        <v>1.1000000000000001</v>
      </c>
    </row>
    <row r="90" spans="15:15" x14ac:dyDescent="0.25">
      <c r="O90">
        <v>1.1000000000000001</v>
      </c>
    </row>
    <row r="91" spans="15:15" x14ac:dyDescent="0.25">
      <c r="O91">
        <v>1.1000000000000001</v>
      </c>
    </row>
    <row r="92" spans="15:15" x14ac:dyDescent="0.25">
      <c r="O92">
        <v>1.1000000000000001</v>
      </c>
    </row>
    <row r="93" spans="15:15" x14ac:dyDescent="0.25">
      <c r="O93">
        <v>1.1000000000000001</v>
      </c>
    </row>
    <row r="94" spans="15:15" x14ac:dyDescent="0.25">
      <c r="O94">
        <v>1.1000000000000001</v>
      </c>
    </row>
    <row r="95" spans="15:15" x14ac:dyDescent="0.25">
      <c r="O95">
        <v>1.1000000000000001</v>
      </c>
    </row>
    <row r="96" spans="15:15" x14ac:dyDescent="0.25">
      <c r="O96">
        <v>1.1000000000000001</v>
      </c>
    </row>
    <row r="97" spans="15:20" x14ac:dyDescent="0.25">
      <c r="O97">
        <v>1.2</v>
      </c>
    </row>
    <row r="98" spans="15:20" x14ac:dyDescent="0.25">
      <c r="O98">
        <v>1.25</v>
      </c>
    </row>
    <row r="99" spans="15:20" x14ac:dyDescent="0.25">
      <c r="O99">
        <v>1.3</v>
      </c>
      <c r="T99" s="5"/>
    </row>
    <row r="100" spans="15:20" x14ac:dyDescent="0.25">
      <c r="O100">
        <v>1.3</v>
      </c>
    </row>
    <row r="101" spans="15:20" x14ac:dyDescent="0.25">
      <c r="O101">
        <v>1.3</v>
      </c>
    </row>
    <row r="102" spans="15:20" x14ac:dyDescent="0.25">
      <c r="O102">
        <v>1.3</v>
      </c>
    </row>
    <row r="103" spans="15:20" x14ac:dyDescent="0.25">
      <c r="O103">
        <v>1.3</v>
      </c>
    </row>
    <row r="104" spans="15:20" x14ac:dyDescent="0.25">
      <c r="O104">
        <v>1.3</v>
      </c>
    </row>
    <row r="105" spans="15:20" x14ac:dyDescent="0.25">
      <c r="O105">
        <v>1.3</v>
      </c>
    </row>
    <row r="106" spans="15:20" x14ac:dyDescent="0.25">
      <c r="O106">
        <v>1.3</v>
      </c>
    </row>
    <row r="107" spans="15:20" x14ac:dyDescent="0.25">
      <c r="O107">
        <v>1.3</v>
      </c>
    </row>
    <row r="108" spans="15:20" x14ac:dyDescent="0.25">
      <c r="O108">
        <v>1.3</v>
      </c>
    </row>
    <row r="109" spans="15:20" x14ac:dyDescent="0.25">
      <c r="O109">
        <v>1.3</v>
      </c>
    </row>
    <row r="110" spans="15:20" x14ac:dyDescent="0.25">
      <c r="O110">
        <v>1.39</v>
      </c>
      <c r="T110" s="5"/>
    </row>
    <row r="111" spans="15:20" x14ac:dyDescent="0.25">
      <c r="O111">
        <v>1.39</v>
      </c>
    </row>
    <row r="112" spans="15:20" x14ac:dyDescent="0.25">
      <c r="O112">
        <v>1.39</v>
      </c>
    </row>
    <row r="113" spans="15:20" x14ac:dyDescent="0.25">
      <c r="O113">
        <v>1.39</v>
      </c>
    </row>
    <row r="114" spans="15:20" x14ac:dyDescent="0.25">
      <c r="O114">
        <v>1.4</v>
      </c>
      <c r="T114" s="5"/>
    </row>
    <row r="115" spans="15:20" x14ac:dyDescent="0.25">
      <c r="O115">
        <v>1.45</v>
      </c>
      <c r="T115" s="5"/>
    </row>
    <row r="116" spans="15:20" x14ac:dyDescent="0.25">
      <c r="O116">
        <v>1.49</v>
      </c>
      <c r="T116" s="5"/>
    </row>
    <row r="117" spans="15:20" x14ac:dyDescent="0.25">
      <c r="O117">
        <v>1.5</v>
      </c>
      <c r="T117" s="5"/>
    </row>
    <row r="118" spans="15:20" x14ac:dyDescent="0.25">
      <c r="O118">
        <v>1.5</v>
      </c>
    </row>
    <row r="119" spans="15:20" x14ac:dyDescent="0.25">
      <c r="O119">
        <v>1.5</v>
      </c>
    </row>
    <row r="120" spans="15:20" x14ac:dyDescent="0.25">
      <c r="O120">
        <v>1.55</v>
      </c>
      <c r="T120" s="5"/>
    </row>
    <row r="121" spans="15:20" x14ac:dyDescent="0.25">
      <c r="O121">
        <v>1.55</v>
      </c>
    </row>
    <row r="122" spans="15:20" x14ac:dyDescent="0.25">
      <c r="O122">
        <v>1.55</v>
      </c>
    </row>
    <row r="123" spans="15:20" x14ac:dyDescent="0.25">
      <c r="O123">
        <v>1.6</v>
      </c>
      <c r="T123" s="5"/>
    </row>
    <row r="124" spans="15:20" x14ac:dyDescent="0.25">
      <c r="O124">
        <v>1.6</v>
      </c>
    </row>
    <row r="125" spans="15:20" x14ac:dyDescent="0.25">
      <c r="O125">
        <v>1.6</v>
      </c>
    </row>
    <row r="126" spans="15:20" x14ac:dyDescent="0.25">
      <c r="O126">
        <v>1.6</v>
      </c>
    </row>
    <row r="127" spans="15:20" x14ac:dyDescent="0.25">
      <c r="O127">
        <v>1.6</v>
      </c>
    </row>
    <row r="128" spans="15:20" x14ac:dyDescent="0.25">
      <c r="O128">
        <v>1.6</v>
      </c>
    </row>
    <row r="129" spans="15:20" x14ac:dyDescent="0.25">
      <c r="O129">
        <v>1.6</v>
      </c>
    </row>
    <row r="130" spans="15:20" x14ac:dyDescent="0.25">
      <c r="O130">
        <v>1.65</v>
      </c>
      <c r="T130" s="5"/>
    </row>
    <row r="131" spans="15:20" x14ac:dyDescent="0.25">
      <c r="O131">
        <v>1.68</v>
      </c>
      <c r="T131" s="5"/>
    </row>
    <row r="132" spans="15:20" x14ac:dyDescent="0.25">
      <c r="O132">
        <v>1.7</v>
      </c>
      <c r="T132" s="5"/>
    </row>
    <row r="133" spans="15:20" x14ac:dyDescent="0.25">
      <c r="O133">
        <v>1.75</v>
      </c>
      <c r="T133" s="5"/>
    </row>
    <row r="134" spans="15:20" x14ac:dyDescent="0.25">
      <c r="O134">
        <v>1.75</v>
      </c>
    </row>
    <row r="135" spans="15:20" x14ac:dyDescent="0.25">
      <c r="O135">
        <v>1.78</v>
      </c>
      <c r="T135" s="5"/>
    </row>
    <row r="136" spans="15:20" x14ac:dyDescent="0.25">
      <c r="O136">
        <v>1.9</v>
      </c>
      <c r="T136" s="5"/>
    </row>
    <row r="137" spans="15:20" x14ac:dyDescent="0.25">
      <c r="O137">
        <v>1.95</v>
      </c>
      <c r="T137" s="5"/>
    </row>
    <row r="138" spans="15:20" x14ac:dyDescent="0.25">
      <c r="O138">
        <v>1.95</v>
      </c>
    </row>
    <row r="139" spans="15:20" x14ac:dyDescent="0.25">
      <c r="O139">
        <v>2</v>
      </c>
      <c r="T139" s="5"/>
    </row>
  </sheetData>
  <sortState ref="F15:J29">
    <sortCondition ref="I15:I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</vt:vector>
  </HeadingPairs>
  <TitlesOfParts>
    <vt:vector size="8" baseType="lpstr">
      <vt:lpstr>Sheet1 (valid)</vt:lpstr>
      <vt:lpstr>Sheet1</vt:lpstr>
      <vt:lpstr>Sheet2</vt:lpstr>
      <vt:lpstr>elementary indices</vt:lpstr>
      <vt:lpstr>region 3 relatives by shop</vt:lpstr>
      <vt:lpstr>Price relatives region 3</vt:lpstr>
      <vt:lpstr>Price levels region 3</vt:lpstr>
      <vt:lpstr>Price level distribution Dec</vt:lpstr>
    </vt:vector>
  </TitlesOfParts>
  <Company>Cardiff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insrv</dc:creator>
  <cp:lastModifiedBy>insrv</cp:lastModifiedBy>
  <dcterms:created xsi:type="dcterms:W3CDTF">2018-01-30T11:04:30Z</dcterms:created>
  <dcterms:modified xsi:type="dcterms:W3CDTF">2018-02-07T15:20:34Z</dcterms:modified>
</cp:coreProperties>
</file>